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beccaMorgan\BSA\Finance - Finance\Chief Executive Expenses\2023\Helen Cruse (4 March - 30 June 2023)\"/>
    </mc:Choice>
  </mc:AlternateContent>
  <bookViews>
    <workbookView xWindow="0" yWindow="0" windowWidth="25200" windowHeight="11250" activeTab="4"/>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3" l="1"/>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<sst xmlns="http://schemas.openxmlformats.org/spreadsheetml/2006/main" count="192" uniqueCount="131">
  <si>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</si>
  <si>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</si>
  <si>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</si>
  <si>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</si>
  <si>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</si>
  <si>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</si>
  <si>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</si>
  <si>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</si>
  <si>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</si>
  <si>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</si>
  <si>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</si>
  <si>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</si>
  <si>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</si>
  <si>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</si>
  <si>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</si>
  <si>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</si>
  <si>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</si>
  <si>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</si>
  <si>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</si>
  <si>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</si>
  <si>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</si>
  <si>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</si>
  <si>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</si>
  <si>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</si>
  <si>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</si>
  <si>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</si>
  <si>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</si>
  <si>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</si>
  <si>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</si>
  <si>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</si>
  <si>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</si>
  <si>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</si>
  <si>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</si>
  <si>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</si>
  <si>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</si>
  <si>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</si>
  <si>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</si>
  <si>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</si>
  <si>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</si>
  <si>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</si>
  <si>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</si>
  <si>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</si>
  <si>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</si>
  <si>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</si>
  <si>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</si>
  <si>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</si>
  <si>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</si>
  <si>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</si>
  <si>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</si>
  <si>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</si>
  <si>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</si>
  <si>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</si>
  <si>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</si>
  <si>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</si>
  <si>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</si>
  <si>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</si>
  <si>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</si>
  <si>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</si>
  <si>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</si>
  <si>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</si>
  <si>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</si>
  <si>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</si>
  <si>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</si>
  <si>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</si>
  <si>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</si>
  <si>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</si>
  <si>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</si>
  <si>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</si>
  <si>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</si>
  <si>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</si>
  <si>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</si>
  <si>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</si>
  <si>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</si>
  <si>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</si>
  <si>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</si>
  <si>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</si>
  <si>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</si>
  <si>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</si>
  <si>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</si>
  <si>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</si>
  <si>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</si>
  <si>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</si>
  <si>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</si>
  <si>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</si>
  <si>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</si>
  <si>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</si>
  <si>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</si>
  <si>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</si>
  <si>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</si>
  <si>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</si>
  <si>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</si>
  <si>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</si>
  <si>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</si>
  <si>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</si>
  <si>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</si>
  <si>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</si>
  <si>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</si>
  <si>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</si>
  <si>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</si>
  <si>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</si>
  <si>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</si>
  <si>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</si>
  <si>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</si>
  <si>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</si>
  <si>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</si>
  <si>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</si>
  <si>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</si>
  <si>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</si>
  <si>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</si>
  <si>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</si>
  <si>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</si>
  <si>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</si>
  <si>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</si>
  <si>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</si>
  <si>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</si>
  <si>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</si>
  <si>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</si>
  <si>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</si>
  <si>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</si>
  <si>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</si>
  <si>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Broadcasting Standards Authority </t>
  </si>
  <si>
    <t>Nil</t>
  </si>
  <si>
    <t xml:space="preserve">Helen Cruse </t>
  </si>
  <si>
    <t xml:space="preserve">Nil </t>
  </si>
  <si>
    <t>Wellington</t>
  </si>
  <si>
    <t>Phone and data costs</t>
  </si>
  <si>
    <t>BSA Chair</t>
  </si>
  <si>
    <t>Mobile phone plan (2 months)</t>
  </si>
  <si>
    <t>Monthly</t>
  </si>
  <si>
    <t>NZ Law Society Practicing Certification</t>
  </si>
  <si>
    <t>Professional practising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</si>
</sst>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167" fontId="11" fillId="10" borderId="3" xfId="0" applyNumberFormat="1" applyFont="1" applyFill="1" applyBorder="1" applyAlignment="1" applyProtection="1">
      <alignment horizontal="right" vertical="center" wrapText="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G10" sqref="G10"/>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8" t="s">
        <v>2</v>
      </c>
      <c r="B1" s="148"/>
      <c r="C1" s="148"/>
      <c r="D1" s="148"/>
      <c r="E1" s="148"/>
      <c r="F1" s="148"/>
      <c r="G1" s="46"/>
      <c r="H1" s="46"/>
      <c r="I1" s="46"/>
      <c r="J1" s="46"/>
      <c r="K1" s="46"/>
    </row>
    <row r="2" spans="1:11" ht="21" customHeight="1" x14ac:dyDescent="0.2">
      <c r="A2" s="4" t="s">
        <v>3</v>
      </c>
      <c r="B2" s="149" t="s">
        <v>120</v>
      </c>
      <c r="C2" s="149"/>
      <c r="D2" s="149"/>
      <c r="E2" s="149"/>
      <c r="F2" s="149"/>
      <c r="G2" s="46"/>
      <c r="H2" s="46"/>
      <c r="I2" s="46"/>
      <c r="J2" s="46"/>
      <c r="K2" s="46"/>
    </row>
    <row r="3" spans="1:11" ht="21" customHeight="1" x14ac:dyDescent="0.2">
      <c r="A3" s="4" t="s">
        <v>4</v>
      </c>
      <c r="B3" s="149" t="s">
        <v>122</v>
      </c>
      <c r="C3" s="149"/>
      <c r="D3" s="149"/>
      <c r="E3" s="149"/>
      <c r="F3" s="149"/>
      <c r="G3" s="46"/>
      <c r="H3" s="46"/>
      <c r="I3" s="46"/>
      <c r="J3" s="46"/>
      <c r="K3" s="46"/>
    </row>
    <row r="4" spans="1:11" ht="21" customHeight="1" x14ac:dyDescent="0.2">
      <c r="A4" s="4" t="s">
        <v>5</v>
      </c>
      <c r="B4" s="150">
        <v>44743</v>
      </c>
      <c r="C4" s="150"/>
      <c r="D4" s="150"/>
      <c r="E4" s="150"/>
      <c r="F4" s="150"/>
      <c r="G4" s="46"/>
      <c r="H4" s="46"/>
      <c r="I4" s="46"/>
      <c r="J4" s="46"/>
      <c r="K4" s="46"/>
    </row>
    <row r="5" spans="1:11" ht="21" customHeight="1" x14ac:dyDescent="0.2">
      <c r="A5" s="4" t="s">
        <v>6</v>
      </c>
      <c r="B5" s="150">
        <v>44808</v>
      </c>
      <c r="C5" s="150"/>
      <c r="D5" s="150"/>
      <c r="E5" s="150"/>
      <c r="F5" s="150"/>
      <c r="G5" s="46"/>
      <c r="H5" s="46"/>
      <c r="I5" s="46"/>
      <c r="J5" s="46"/>
      <c r="K5" s="46"/>
    </row>
    <row r="6" spans="1:11" ht="21" customHeight="1" x14ac:dyDescent="0.2">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2">
      <c r="A7" s="4" t="s">
        <v>8</v>
      </c>
      <c r="B7" s="146" t="s">
        <v>40</v>
      </c>
      <c r="C7" s="146"/>
      <c r="D7" s="146"/>
      <c r="E7" s="146"/>
      <c r="F7" s="146"/>
      <c r="G7" s="34"/>
      <c r="H7" s="46"/>
      <c r="I7" s="46"/>
      <c r="J7" s="46"/>
      <c r="K7" s="46"/>
    </row>
    <row r="8" spans="1:11" ht="21" customHeight="1" x14ac:dyDescent="0.2">
      <c r="A8" s="4" t="s">
        <v>10</v>
      </c>
      <c r="B8" s="146" t="s">
        <v>126</v>
      </c>
      <c r="C8" s="146"/>
      <c r="D8" s="146"/>
      <c r="E8" s="146"/>
      <c r="F8" s="146"/>
      <c r="G8" s="34"/>
      <c r="H8" s="46"/>
      <c r="I8" s="46"/>
      <c r="J8" s="46"/>
      <c r="K8" s="46"/>
    </row>
    <row r="9" spans="1:11" ht="66.75" customHeight="1" x14ac:dyDescent="0.2">
      <c r="A9" s="145" t="s">
        <v>11</v>
      </c>
      <c r="B9" s="145"/>
      <c r="C9" s="145"/>
      <c r="D9" s="145"/>
      <c r="E9" s="145"/>
      <c r="F9" s="145"/>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0</v>
      </c>
      <c r="C11" s="82" t="str">
        <f>IF(Travel!B6="",A34,Travel!B6)</f>
        <v>Figures include GST (where applicable)</v>
      </c>
      <c r="D11" s="8"/>
      <c r="E11" s="10" t="s">
        <v>17</v>
      </c>
      <c r="F11" s="56">
        <f>'Gifts and benefits'!C25</f>
        <v>0</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18</v>
      </c>
      <c r="F12" s="56">
        <f>'Gifts and benefits'!C26</f>
        <v>0</v>
      </c>
      <c r="G12" s="47"/>
      <c r="H12" s="47"/>
      <c r="I12" s="47"/>
      <c r="J12" s="47"/>
      <c r="K12" s="47"/>
    </row>
    <row r="13" spans="1:11" ht="27.75" customHeight="1" x14ac:dyDescent="0.2">
      <c r="A13" s="10" t="s">
        <v>19</v>
      </c>
      <c r="B13" s="75">
        <f>'All other expenses'!B25</f>
        <v>1719.35</v>
      </c>
      <c r="C13" s="82" t="str">
        <f>IF('All other expenses'!B6="",A34,'All other expenses'!B6)</f>
        <v>Figures include GST (where applicable)</v>
      </c>
      <c r="D13" s="8"/>
      <c r="E13" s="10" t="s">
        <v>20</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Travel!B22</f>
        <v>0</v>
      </c>
      <c r="C15" s="84" t="str">
        <f>C11</f>
        <v>Figures include GST (where applicable)</v>
      </c>
      <c r="D15" s="8"/>
      <c r="E15" s="8"/>
      <c r="F15" s="58"/>
      <c r="G15" s="46"/>
      <c r="H15" s="46"/>
      <c r="I15" s="46"/>
      <c r="J15" s="46"/>
      <c r="K15" s="46"/>
    </row>
    <row r="16" spans="1:11" ht="27.75" customHeight="1" x14ac:dyDescent="0.2">
      <c r="A16" s="11" t="s">
        <v>22</v>
      </c>
      <c r="B16" s="77">
        <f>Travel!B36</f>
        <v>0</v>
      </c>
      <c r="C16" s="84" t="str">
        <f>C11</f>
        <v>Figures include GST (where applicable)</v>
      </c>
      <c r="D16" s="59"/>
      <c r="E16" s="8"/>
      <c r="F16" s="60"/>
      <c r="G16" s="46"/>
      <c r="H16" s="46"/>
      <c r="I16" s="46"/>
      <c r="J16" s="46"/>
      <c r="K16" s="46"/>
    </row>
    <row r="17" spans="1:11" ht="27.75" customHeight="1" x14ac:dyDescent="0.2">
      <c r="A17" s="11" t="s">
        <v>23</v>
      </c>
      <c r="B17" s="77">
        <f>Travel!B50</f>
        <v>0</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COUNT(Travel!B12:B21)</f>
        <v>0</v>
      </c>
      <c r="C55" s="90"/>
      <c r="D55" s="90">
        <f>COUNTIF(Travel!D12:D21,"*")</f>
        <v>0</v>
      </c>
      <c r="E55" s="91"/>
      <c r="F55" s="91" t="b">
        <f>MIN(B55,D55)=MAX(B55,D55)</f>
        <v>1</v>
      </c>
      <c r="G55" s="46"/>
      <c r="H55" s="46"/>
      <c r="I55" s="46"/>
      <c r="J55" s="46"/>
      <c r="K55" s="46"/>
    </row>
    <row r="56" spans="1:11" hidden="1" x14ac:dyDescent="0.2">
      <c r="A56" s="100" t="s">
        <v>56</v>
      </c>
      <c r="B56" s="90">
        <f>COUNT(Travel!B26:B35)</f>
        <v>0</v>
      </c>
      <c r="C56" s="90"/>
      <c r="D56" s="90">
        <f>COUNTIF(Travel!D26:D35,"*")</f>
        <v>0</v>
      </c>
      <c r="E56" s="91"/>
      <c r="F56" s="91" t="b">
        <f>MIN(B56,D56)=MAX(B56,D56)</f>
        <v>1</v>
      </c>
    </row>
    <row r="57" spans="1:11" hidden="1" x14ac:dyDescent="0.2">
      <c r="A57" s="101"/>
      <c r="B57" s="90">
        <f>COUNT(Travel!B40:B49)</f>
        <v>0</v>
      </c>
      <c r="C57" s="90"/>
      <c r="D57" s="90">
        <f>COUNTIF(Travel!D40:D49,"*")</f>
        <v>0</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2</v>
      </c>
      <c r="C59" s="91"/>
      <c r="D59" s="91">
        <f>COUNTIF('All other expenses'!D11:D24,"*")</f>
        <v>2</v>
      </c>
      <c r="E59" s="91"/>
      <c r="F59" s="91" t="b">
        <f>MIN(B59,D59)=MAX(B59,D59)</f>
        <v>1</v>
      </c>
    </row>
    <row r="60" spans="1:11" hidden="1" x14ac:dyDescent="0.2">
      <c r="A60" s="102" t="s">
        <v>59</v>
      </c>
      <c r="B60" s="92">
        <f>COUNTIF('Gifts and benefits'!B11:B24,"*")</f>
        <v>1</v>
      </c>
      <c r="C60" s="92">
        <f>COUNTIF('Gifts and benefits'!C11:C24,"*")</f>
        <v>0</v>
      </c>
      <c r="D60" s="92"/>
      <c r="E60" s="92">
        <f>COUNTA('Gifts and benefits'!E11:E24)</f>
        <v>0</v>
      </c>
      <c r="F60" s="93"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3"/>
  <sheetViews>
    <sheetView zoomScaleNormal="100" workbookViewId="0">
      <selection activeCell="D41" sqref="D4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8" t="s">
        <v>60</v>
      </c>
      <c r="B1" s="148"/>
      <c r="C1" s="148"/>
      <c r="D1" s="148"/>
      <c r="E1" s="148"/>
      <c r="F1" s="46"/>
    </row>
    <row r="2" spans="1:6" ht="21" customHeight="1" x14ac:dyDescent="0.2">
      <c r="A2" s="4" t="s">
        <v>3</v>
      </c>
      <c r="B2" s="151" t="str">
        <f>'Summary and sign-off'!B2:F2</f>
        <v xml:space="preserve">Broadcasting Standards Authority </v>
      </c>
      <c r="C2" s="151"/>
      <c r="D2" s="151"/>
      <c r="E2" s="151"/>
      <c r="F2" s="46"/>
    </row>
    <row r="3" spans="1:6" ht="21" customHeight="1" x14ac:dyDescent="0.2">
      <c r="A3" s="4" t="s">
        <v>61</v>
      </c>
      <c r="B3" s="151" t="str">
        <f>'Summary and sign-off'!B3:F3</f>
        <v xml:space="preserve">Helen Cruse </v>
      </c>
      <c r="C3" s="151"/>
      <c r="D3" s="151"/>
      <c r="E3" s="151"/>
      <c r="F3" s="46"/>
    </row>
    <row r="4" spans="1:6" ht="21" customHeight="1" x14ac:dyDescent="0.2">
      <c r="A4" s="4" t="s">
        <v>62</v>
      </c>
      <c r="B4" s="151">
        <f>'Summary and sign-off'!B4:F4</f>
        <v>44743</v>
      </c>
      <c r="C4" s="151"/>
      <c r="D4" s="151"/>
      <c r="E4" s="151"/>
      <c r="F4" s="46"/>
    </row>
    <row r="5" spans="1:6" ht="21" customHeight="1" x14ac:dyDescent="0.2">
      <c r="A5" s="4" t="s">
        <v>63</v>
      </c>
      <c r="B5" s="151">
        <f>'Summary and sign-off'!B5:F5</f>
        <v>44808</v>
      </c>
      <c r="C5" s="151"/>
      <c r="D5" s="151"/>
      <c r="E5" s="151"/>
      <c r="F5" s="46"/>
    </row>
    <row r="6" spans="1:6" ht="21" customHeight="1" x14ac:dyDescent="0.2">
      <c r="A6" s="4" t="s">
        <v>64</v>
      </c>
      <c r="B6" s="146" t="s">
        <v>31</v>
      </c>
      <c r="C6" s="146"/>
      <c r="D6" s="146"/>
      <c r="E6" s="146"/>
      <c r="F6" s="46"/>
    </row>
    <row r="7" spans="1:6" ht="21" customHeight="1" x14ac:dyDescent="0.2">
      <c r="A7" s="4" t="s">
        <v>7</v>
      </c>
      <c r="B7" s="146" t="s">
        <v>34</v>
      </c>
      <c r="C7" s="146"/>
      <c r="D7" s="146"/>
      <c r="E7" s="146"/>
      <c r="F7" s="46"/>
    </row>
    <row r="8" spans="1:6" ht="36" customHeight="1" x14ac:dyDescent="0.2">
      <c r="A8" s="154" t="s">
        <v>65</v>
      </c>
      <c r="B8" s="155"/>
      <c r="C8" s="155"/>
      <c r="D8" s="155"/>
      <c r="E8" s="155"/>
      <c r="F8" s="22"/>
    </row>
    <row r="9" spans="1:6" ht="36" customHeight="1" x14ac:dyDescent="0.2">
      <c r="A9" s="156" t="s">
        <v>66</v>
      </c>
      <c r="B9" s="157"/>
      <c r="C9" s="157"/>
      <c r="D9" s="157"/>
      <c r="E9" s="157"/>
      <c r="F9" s="22"/>
    </row>
    <row r="10" spans="1:6" ht="24.75" customHeight="1" x14ac:dyDescent="0.2">
      <c r="A10" s="153" t="s">
        <v>67</v>
      </c>
      <c r="B10" s="158"/>
      <c r="C10" s="153"/>
      <c r="D10" s="153"/>
      <c r="E10" s="153"/>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c r="C13" s="135" t="s">
        <v>121</v>
      </c>
      <c r="D13" s="135"/>
      <c r="E13" s="136"/>
      <c r="F13" s="1"/>
    </row>
    <row r="14" spans="1:6" s="68" customFormat="1" x14ac:dyDescent="0.2">
      <c r="A14" s="133"/>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73</v>
      </c>
      <c r="B22" s="87">
        <f>SUM(B12:B21)</f>
        <v>0</v>
      </c>
      <c r="C22" s="144" t="str">
        <f>IF(SUBTOTAL(3,B12:B21)=SUBTOTAL(103,B12:B21),'Summary and sign-off'!$A$48,'Summary and sign-off'!$A$49)</f>
        <v>Check - there are no hidden rows with data</v>
      </c>
      <c r="D22" s="152" t="str">
        <f>IF('Summary and sign-off'!F55='Summary and sign-off'!F54,'Summary and sign-off'!A51,'Summary and sign-off'!A50)</f>
        <v>Check - each entry provides sufficient information</v>
      </c>
      <c r="E22" s="152"/>
      <c r="F22" s="46"/>
    </row>
    <row r="23" spans="1:6" ht="10.5" customHeight="1" x14ac:dyDescent="0.2">
      <c r="A23" s="27"/>
      <c r="B23" s="22"/>
      <c r="C23" s="27"/>
      <c r="D23" s="27"/>
      <c r="E23" s="27"/>
      <c r="F23" s="27"/>
    </row>
    <row r="24" spans="1:6" ht="24.75" customHeight="1" x14ac:dyDescent="0.2">
      <c r="A24" s="153" t="s">
        <v>74</v>
      </c>
      <c r="B24" s="153"/>
      <c r="C24" s="153"/>
      <c r="D24" s="153"/>
      <c r="E24" s="153"/>
      <c r="F24" s="47"/>
    </row>
    <row r="25" spans="1:6" ht="27" customHeight="1" x14ac:dyDescent="0.2">
      <c r="A25" s="35" t="s">
        <v>68</v>
      </c>
      <c r="B25" s="35" t="s">
        <v>13</v>
      </c>
      <c r="C25" s="35" t="s">
        <v>75</v>
      </c>
      <c r="D25" s="35" t="s">
        <v>71</v>
      </c>
      <c r="E25" s="35" t="s">
        <v>72</v>
      </c>
      <c r="F25" s="48"/>
    </row>
    <row r="26" spans="1:6" s="68" customFormat="1" hidden="1" x14ac:dyDescent="0.2">
      <c r="A26" s="111"/>
      <c r="B26" s="112"/>
      <c r="C26" s="113"/>
      <c r="D26" s="113"/>
      <c r="E26" s="114"/>
      <c r="F26" s="1"/>
    </row>
    <row r="27" spans="1:6" s="68" customFormat="1" x14ac:dyDescent="0.2">
      <c r="A27" s="133"/>
      <c r="B27" s="134"/>
      <c r="C27" s="135" t="s">
        <v>121</v>
      </c>
      <c r="D27" s="135"/>
      <c r="E27" s="136"/>
      <c r="F27" s="1"/>
    </row>
    <row r="28" spans="1:6" s="68" customFormat="1" x14ac:dyDescent="0.2">
      <c r="A28" s="133"/>
      <c r="B28" s="134"/>
      <c r="C28" s="135"/>
      <c r="D28" s="135"/>
      <c r="E28" s="136"/>
      <c r="F28" s="1"/>
    </row>
    <row r="29" spans="1:6" s="68" customFormat="1" x14ac:dyDescent="0.2">
      <c r="A29" s="133"/>
      <c r="B29" s="134"/>
      <c r="C29" s="135"/>
      <c r="D29" s="135"/>
      <c r="E29" s="136"/>
      <c r="F29" s="1"/>
    </row>
    <row r="30" spans="1:6" s="68" customFormat="1" x14ac:dyDescent="0.2">
      <c r="A30" s="133"/>
      <c r="B30" s="134"/>
      <c r="C30" s="135"/>
      <c r="D30" s="135"/>
      <c r="E30" s="136"/>
      <c r="F30" s="1"/>
    </row>
    <row r="31" spans="1:6" s="68" customFormat="1" x14ac:dyDescent="0.2">
      <c r="A31" s="133"/>
      <c r="B31" s="134"/>
      <c r="C31" s="135"/>
      <c r="D31" s="135"/>
      <c r="E31" s="136"/>
      <c r="F31" s="1"/>
    </row>
    <row r="32" spans="1:6" s="68" customFormat="1" x14ac:dyDescent="0.2">
      <c r="A32" s="133"/>
      <c r="B32" s="134"/>
      <c r="C32" s="135"/>
      <c r="D32" s="135"/>
      <c r="E32" s="136"/>
      <c r="F32" s="1"/>
    </row>
    <row r="33" spans="1:6" s="68" customFormat="1" x14ac:dyDescent="0.2">
      <c r="A33" s="133"/>
      <c r="B33" s="134"/>
      <c r="C33" s="135"/>
      <c r="D33" s="135"/>
      <c r="E33" s="136"/>
      <c r="F33" s="1"/>
    </row>
    <row r="34" spans="1:6" s="68" customFormat="1" x14ac:dyDescent="0.2">
      <c r="A34" s="133"/>
      <c r="B34" s="134"/>
      <c r="C34" s="135"/>
      <c r="D34" s="135"/>
      <c r="E34" s="136"/>
      <c r="F34" s="1"/>
    </row>
    <row r="35" spans="1:6" s="68" customFormat="1" hidden="1" x14ac:dyDescent="0.2">
      <c r="A35" s="124"/>
      <c r="B35" s="125"/>
      <c r="C35" s="126"/>
      <c r="D35" s="126"/>
      <c r="E35" s="127"/>
      <c r="F35" s="1"/>
    </row>
    <row r="36" spans="1:6" ht="19.5" customHeight="1" x14ac:dyDescent="0.2">
      <c r="A36" s="86" t="s">
        <v>76</v>
      </c>
      <c r="B36" s="87">
        <f>SUM(B26:B35)</f>
        <v>0</v>
      </c>
      <c r="C36" s="144" t="str">
        <f>IF(SUBTOTAL(3,B26:B35)=SUBTOTAL(103,B26:B35),'Summary and sign-off'!$A$48,'Summary and sign-off'!$A$49)</f>
        <v>Check - there are no hidden rows with data</v>
      </c>
      <c r="D36" s="152" t="str">
        <f>IF('Summary and sign-off'!F56='Summary and sign-off'!F54,'Summary and sign-off'!A51,'Summary and sign-off'!A50)</f>
        <v>Check - each entry provides sufficient information</v>
      </c>
      <c r="E36" s="152"/>
      <c r="F36" s="46"/>
    </row>
    <row r="37" spans="1:6" ht="10.5" customHeight="1" x14ac:dyDescent="0.2">
      <c r="A37" s="27"/>
      <c r="B37" s="22"/>
      <c r="C37" s="27"/>
      <c r="D37" s="27"/>
      <c r="E37" s="27"/>
      <c r="F37" s="27"/>
    </row>
    <row r="38" spans="1:6" ht="24.75" customHeight="1" x14ac:dyDescent="0.2">
      <c r="A38" s="153" t="s">
        <v>77</v>
      </c>
      <c r="B38" s="153"/>
      <c r="C38" s="153"/>
      <c r="D38" s="153"/>
      <c r="E38" s="153"/>
      <c r="F38" s="46"/>
    </row>
    <row r="39" spans="1:6" ht="27" customHeight="1" x14ac:dyDescent="0.2">
      <c r="A39" s="35" t="s">
        <v>68</v>
      </c>
      <c r="B39" s="35" t="s">
        <v>13</v>
      </c>
      <c r="C39" s="35" t="s">
        <v>78</v>
      </c>
      <c r="D39" s="35" t="s">
        <v>79</v>
      </c>
      <c r="E39" s="35" t="s">
        <v>72</v>
      </c>
      <c r="F39" s="49"/>
    </row>
    <row r="40" spans="1:6" s="68" customFormat="1" hidden="1" x14ac:dyDescent="0.2">
      <c r="A40" s="111"/>
      <c r="B40" s="112"/>
      <c r="C40" s="113"/>
      <c r="D40" s="113"/>
      <c r="E40" s="114"/>
      <c r="F40" s="1"/>
    </row>
    <row r="41" spans="1:6" s="68" customFormat="1" x14ac:dyDescent="0.2">
      <c r="A41" s="133"/>
      <c r="B41" s="134"/>
      <c r="C41" s="135" t="s">
        <v>121</v>
      </c>
      <c r="D41" s="135"/>
      <c r="E41" s="136"/>
      <c r="F41" s="1"/>
    </row>
    <row r="42" spans="1:6" s="68" customFormat="1" x14ac:dyDescent="0.2">
      <c r="A42" s="133"/>
      <c r="B42" s="134"/>
      <c r="C42" s="135"/>
      <c r="D42" s="135"/>
      <c r="E42" s="136"/>
      <c r="F42" s="1"/>
    </row>
    <row r="43" spans="1:6" s="68" customFormat="1" x14ac:dyDescent="0.2">
      <c r="A43" s="133"/>
      <c r="B43" s="134"/>
      <c r="C43" s="135"/>
      <c r="D43" s="135"/>
      <c r="E43" s="136"/>
      <c r="F43" s="1"/>
    </row>
    <row r="44" spans="1:6" s="68" customFormat="1" x14ac:dyDescent="0.2">
      <c r="A44" s="133"/>
      <c r="B44" s="134"/>
      <c r="C44" s="135"/>
      <c r="D44" s="135"/>
      <c r="E44" s="136"/>
      <c r="F44" s="1"/>
    </row>
    <row r="45" spans="1:6" s="68" customFormat="1" x14ac:dyDescent="0.2">
      <c r="A45" s="133"/>
      <c r="B45" s="134"/>
      <c r="C45" s="135"/>
      <c r="D45" s="135"/>
      <c r="E45" s="136"/>
      <c r="F45" s="1"/>
    </row>
    <row r="46" spans="1:6" s="68" customFormat="1" x14ac:dyDescent="0.2">
      <c r="A46" s="133"/>
      <c r="B46" s="134"/>
      <c r="C46" s="135"/>
      <c r="D46" s="135"/>
      <c r="E46" s="136"/>
      <c r="F46" s="1"/>
    </row>
    <row r="47" spans="1:6" s="68" customFormat="1" x14ac:dyDescent="0.2">
      <c r="A47" s="133"/>
      <c r="B47" s="134"/>
      <c r="C47" s="135"/>
      <c r="D47" s="135"/>
      <c r="E47" s="136"/>
      <c r="F47" s="1"/>
    </row>
    <row r="48" spans="1:6" s="68" customFormat="1" x14ac:dyDescent="0.2">
      <c r="A48" s="133"/>
      <c r="B48" s="134"/>
      <c r="C48" s="135"/>
      <c r="D48" s="135"/>
      <c r="E48" s="136"/>
      <c r="F48" s="1"/>
    </row>
    <row r="49" spans="1:6" s="68" customFormat="1" hidden="1" x14ac:dyDescent="0.2">
      <c r="A49" s="111"/>
      <c r="B49" s="112"/>
      <c r="C49" s="113"/>
      <c r="D49" s="113"/>
      <c r="E49" s="114"/>
      <c r="F49" s="1"/>
    </row>
    <row r="50" spans="1:6" ht="19.5" customHeight="1" x14ac:dyDescent="0.2">
      <c r="A50" s="86" t="s">
        <v>80</v>
      </c>
      <c r="B50" s="87">
        <f>SUM(B40:B49)</f>
        <v>0</v>
      </c>
      <c r="C50" s="144" t="str">
        <f>IF(SUBTOTAL(3,B40:B49)=SUBTOTAL(103,B40:B49),'Summary and sign-off'!$A$48,'Summary and sign-off'!$A$49)</f>
        <v>Check - there are no hidden rows with data</v>
      </c>
      <c r="D50" s="152" t="str">
        <f>IF('Summary and sign-off'!F57='Summary and sign-off'!F54,'Summary and sign-off'!A51,'Summary and sign-off'!A50)</f>
        <v>Check - each entry provides sufficient information</v>
      </c>
      <c r="E50" s="152"/>
      <c r="F50" s="46"/>
    </row>
    <row r="51" spans="1:6" ht="10.5" customHeight="1" x14ac:dyDescent="0.2">
      <c r="A51" s="27"/>
      <c r="B51" s="73"/>
      <c r="C51" s="22"/>
      <c r="D51" s="27"/>
      <c r="E51" s="27"/>
      <c r="F51" s="27"/>
    </row>
    <row r="52" spans="1:6" ht="34.5" customHeight="1" x14ac:dyDescent="0.2">
      <c r="A52" s="50" t="s">
        <v>81</v>
      </c>
      <c r="B52" s="74">
        <f>B22+B36+B50</f>
        <v>0</v>
      </c>
      <c r="C52" s="51"/>
      <c r="D52" s="51"/>
      <c r="E52" s="51"/>
      <c r="F52" s="26"/>
    </row>
    <row r="53" spans="1:6" x14ac:dyDescent="0.2">
      <c r="A53" s="27"/>
      <c r="B53" s="22"/>
      <c r="C53" s="27"/>
      <c r="D53" s="27"/>
      <c r="E53" s="27"/>
      <c r="F53" s="27"/>
    </row>
    <row r="54" spans="1:6" x14ac:dyDescent="0.2">
      <c r="A54" s="52" t="s">
        <v>24</v>
      </c>
      <c r="B54" s="25"/>
      <c r="C54" s="26"/>
      <c r="D54" s="26"/>
      <c r="E54" s="26"/>
      <c r="F54" s="27"/>
    </row>
    <row r="55" spans="1:6" ht="12.6" customHeight="1" x14ac:dyDescent="0.2">
      <c r="A55" s="23" t="s">
        <v>82</v>
      </c>
      <c r="B55" s="53"/>
      <c r="C55" s="53"/>
      <c r="D55" s="32"/>
      <c r="E55" s="32"/>
      <c r="F55" s="27"/>
    </row>
    <row r="56" spans="1:6" ht="12.95" customHeight="1" x14ac:dyDescent="0.2">
      <c r="A56" s="31" t="s">
        <v>83</v>
      </c>
      <c r="B56" s="27"/>
      <c r="C56" s="32"/>
      <c r="D56" s="27"/>
      <c r="E56" s="32"/>
      <c r="F56" s="27"/>
    </row>
    <row r="57" spans="1:6" x14ac:dyDescent="0.2">
      <c r="A57" s="31" t="s">
        <v>84</v>
      </c>
      <c r="B57" s="32"/>
      <c r="C57" s="32"/>
      <c r="D57" s="32"/>
      <c r="E57" s="54"/>
      <c r="F57" s="46"/>
    </row>
    <row r="58" spans="1:6" x14ac:dyDescent="0.2">
      <c r="A58" s="23" t="s">
        <v>30</v>
      </c>
      <c r="B58" s="25"/>
      <c r="C58" s="26"/>
      <c r="D58" s="26"/>
      <c r="E58" s="26"/>
      <c r="F58" s="27"/>
    </row>
    <row r="59" spans="1:6" ht="12.95" customHeight="1" x14ac:dyDescent="0.2">
      <c r="A59" s="31" t="s">
        <v>85</v>
      </c>
      <c r="B59" s="27"/>
      <c r="C59" s="32"/>
      <c r="D59" s="27"/>
      <c r="E59" s="32"/>
      <c r="F59" s="27"/>
    </row>
    <row r="60" spans="1:6" x14ac:dyDescent="0.2">
      <c r="A60" s="31" t="s">
        <v>86</v>
      </c>
      <c r="B60" s="32"/>
      <c r="C60" s="32"/>
      <c r="D60" s="32"/>
      <c r="E60" s="54"/>
      <c r="F60" s="46"/>
    </row>
    <row r="61" spans="1:6" x14ac:dyDescent="0.2">
      <c r="A61" s="36" t="s">
        <v>87</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4" spans="1:6" hidden="1" x14ac:dyDescent="0.2"/>
    <row r="65" spans="1:6" hidden="1" x14ac:dyDescent="0.2"/>
    <row r="66" spans="1:6" hidden="1" x14ac:dyDescent="0.2"/>
    <row r="67" spans="1:6" hidden="1" x14ac:dyDescent="0.2"/>
    <row r="68" spans="1:6" ht="12.75" hidden="1" customHeight="1" x14ac:dyDescent="0.2"/>
    <row r="69" spans="1:6" hidden="1" x14ac:dyDescent="0.2"/>
    <row r="70" spans="1:6" hidden="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16"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8" t="s">
        <v>60</v>
      </c>
      <c r="B1" s="148"/>
      <c r="C1" s="148"/>
      <c r="D1" s="148"/>
      <c r="E1" s="148"/>
      <c r="F1" s="38"/>
    </row>
    <row r="2" spans="1:6" ht="21" customHeight="1" x14ac:dyDescent="0.2">
      <c r="A2" s="4" t="s">
        <v>3</v>
      </c>
      <c r="B2" s="151" t="str">
        <f>'Summary and sign-off'!B2:F2</f>
        <v xml:space="preserve">Broadcasting Standards Authority </v>
      </c>
      <c r="C2" s="151"/>
      <c r="D2" s="151"/>
      <c r="E2" s="151"/>
      <c r="F2" s="38"/>
    </row>
    <row r="3" spans="1:6" ht="21" customHeight="1" x14ac:dyDescent="0.2">
      <c r="A3" s="4" t="s">
        <v>61</v>
      </c>
      <c r="B3" s="151" t="str">
        <f>'Summary and sign-off'!B3:F3</f>
        <v xml:space="preserve">Helen Cruse </v>
      </c>
      <c r="C3" s="151"/>
      <c r="D3" s="151"/>
      <c r="E3" s="151"/>
      <c r="F3" s="38"/>
    </row>
    <row r="4" spans="1:6" ht="21" customHeight="1" x14ac:dyDescent="0.2">
      <c r="A4" s="4" t="s">
        <v>62</v>
      </c>
      <c r="B4" s="151">
        <f>'Summary and sign-off'!B4:F4</f>
        <v>44743</v>
      </c>
      <c r="C4" s="151"/>
      <c r="D4" s="151"/>
      <c r="E4" s="151"/>
      <c r="F4" s="38"/>
    </row>
    <row r="5" spans="1:6" ht="21" customHeight="1" x14ac:dyDescent="0.2">
      <c r="A5" s="4" t="s">
        <v>63</v>
      </c>
      <c r="B5" s="151">
        <f>'Summary and sign-off'!B5:F5</f>
        <v>44808</v>
      </c>
      <c r="C5" s="151"/>
      <c r="D5" s="151"/>
      <c r="E5" s="151"/>
      <c r="F5" s="38"/>
    </row>
    <row r="6" spans="1:6" ht="21" customHeight="1" x14ac:dyDescent="0.2">
      <c r="A6" s="4" t="s">
        <v>64</v>
      </c>
      <c r="B6" s="146" t="s">
        <v>31</v>
      </c>
      <c r="C6" s="146"/>
      <c r="D6" s="146"/>
      <c r="E6" s="146"/>
      <c r="F6" s="38"/>
    </row>
    <row r="7" spans="1:6" ht="21" customHeight="1" x14ac:dyDescent="0.2">
      <c r="A7" s="4" t="s">
        <v>7</v>
      </c>
      <c r="B7" s="146" t="s">
        <v>34</v>
      </c>
      <c r="C7" s="146"/>
      <c r="D7" s="146"/>
      <c r="E7" s="146"/>
      <c r="F7" s="38"/>
    </row>
    <row r="8" spans="1:6" ht="35.25" customHeight="1" x14ac:dyDescent="0.25">
      <c r="A8" s="161" t="s">
        <v>88</v>
      </c>
      <c r="B8" s="161"/>
      <c r="C8" s="162"/>
      <c r="D8" s="162"/>
      <c r="E8" s="162"/>
      <c r="F8" s="42"/>
    </row>
    <row r="9" spans="1:6" ht="35.25" customHeight="1" x14ac:dyDescent="0.25">
      <c r="A9" s="159" t="s">
        <v>89</v>
      </c>
      <c r="B9" s="160"/>
      <c r="C9" s="160"/>
      <c r="D9" s="160"/>
      <c r="E9" s="160"/>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123</v>
      </c>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2" t="str">
        <f>IF('Summary and sign-off'!F58='Summary and sign-off'!F54,'Summary and sign-off'!A51,'Summary and sign-off'!A50)</f>
        <v>Check - each entry provides sufficient information</v>
      </c>
      <c r="E25" s="152"/>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7" sqref="C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8" t="s">
        <v>60</v>
      </c>
      <c r="B1" s="148"/>
      <c r="C1" s="148"/>
      <c r="D1" s="148"/>
      <c r="E1" s="148"/>
      <c r="F1" s="24"/>
    </row>
    <row r="2" spans="1:6" ht="21" customHeight="1" x14ac:dyDescent="0.2">
      <c r="A2" s="4" t="s">
        <v>3</v>
      </c>
      <c r="B2" s="151" t="str">
        <f>'Summary and sign-off'!B2:F2</f>
        <v xml:space="preserve">Broadcasting Standards Authority </v>
      </c>
      <c r="C2" s="151"/>
      <c r="D2" s="151"/>
      <c r="E2" s="151"/>
      <c r="F2" s="24"/>
    </row>
    <row r="3" spans="1:6" ht="21" customHeight="1" x14ac:dyDescent="0.2">
      <c r="A3" s="4" t="s">
        <v>61</v>
      </c>
      <c r="B3" s="151" t="str">
        <f>'Summary and sign-off'!B3:F3</f>
        <v xml:space="preserve">Helen Cruse </v>
      </c>
      <c r="C3" s="151"/>
      <c r="D3" s="151"/>
      <c r="E3" s="151"/>
      <c r="F3" s="24"/>
    </row>
    <row r="4" spans="1:6" ht="21" customHeight="1" x14ac:dyDescent="0.2">
      <c r="A4" s="4" t="s">
        <v>62</v>
      </c>
      <c r="B4" s="151">
        <f>'Summary and sign-off'!B4:F4</f>
        <v>44743</v>
      </c>
      <c r="C4" s="151"/>
      <c r="D4" s="151"/>
      <c r="E4" s="151"/>
      <c r="F4" s="24"/>
    </row>
    <row r="5" spans="1:6" ht="21" customHeight="1" x14ac:dyDescent="0.2">
      <c r="A5" s="4" t="s">
        <v>63</v>
      </c>
      <c r="B5" s="151">
        <f>'Summary and sign-off'!B5:F5</f>
        <v>44808</v>
      </c>
      <c r="C5" s="151"/>
      <c r="D5" s="151"/>
      <c r="E5" s="151"/>
      <c r="F5" s="24"/>
    </row>
    <row r="6" spans="1:6" ht="21" customHeight="1" x14ac:dyDescent="0.2">
      <c r="A6" s="4" t="s">
        <v>64</v>
      </c>
      <c r="B6" s="146" t="s">
        <v>31</v>
      </c>
      <c r="C6" s="146"/>
      <c r="D6" s="146"/>
      <c r="E6" s="146"/>
      <c r="F6" s="34"/>
    </row>
    <row r="7" spans="1:6" ht="21" customHeight="1" x14ac:dyDescent="0.2">
      <c r="A7" s="4" t="s">
        <v>7</v>
      </c>
      <c r="B7" s="146" t="s">
        <v>34</v>
      </c>
      <c r="C7" s="146"/>
      <c r="D7" s="146"/>
      <c r="E7" s="146"/>
      <c r="F7" s="34"/>
    </row>
    <row r="8" spans="1:6" ht="35.25" customHeight="1" x14ac:dyDescent="0.2">
      <c r="A8" s="155" t="s">
        <v>98</v>
      </c>
      <c r="B8" s="155"/>
      <c r="C8" s="162"/>
      <c r="D8" s="162"/>
      <c r="E8" s="162"/>
      <c r="F8" s="24"/>
    </row>
    <row r="9" spans="1:6" ht="35.25" customHeight="1" x14ac:dyDescent="0.2">
      <c r="A9" s="163" t="s">
        <v>99</v>
      </c>
      <c r="B9" s="164"/>
      <c r="C9" s="164"/>
      <c r="D9" s="164"/>
      <c r="E9" s="164"/>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65" t="s">
        <v>128</v>
      </c>
      <c r="B12" s="134">
        <f>38*2</f>
        <v>76</v>
      </c>
      <c r="C12" s="138" t="s">
        <v>127</v>
      </c>
      <c r="D12" s="138" t="s">
        <v>125</v>
      </c>
      <c r="E12" s="139" t="s">
        <v>124</v>
      </c>
      <c r="F12" s="3"/>
    </row>
    <row r="13" spans="1:6" s="68" customFormat="1" x14ac:dyDescent="0.2">
      <c r="A13" s="133">
        <v>44743</v>
      </c>
      <c r="B13" s="134">
        <v>1643.35</v>
      </c>
      <c r="C13" s="138" t="s">
        <v>130</v>
      </c>
      <c r="D13" s="138" t="s">
        <v>129</v>
      </c>
      <c r="E13" s="139" t="s">
        <v>124</v>
      </c>
      <c r="F13" s="3"/>
    </row>
    <row r="14" spans="1:6" s="68" customFormat="1" x14ac:dyDescent="0.2">
      <c r="A14" s="133"/>
      <c r="B14" s="134"/>
      <c r="C14" s="138"/>
      <c r="D14" s="138"/>
      <c r="E14" s="139"/>
      <c r="F14" s="3"/>
    </row>
    <row r="15" spans="1:6" s="68" customFormat="1" x14ac:dyDescent="0.2">
      <c r="A15" s="133"/>
      <c r="B15" s="134"/>
      <c r="C15" s="138"/>
      <c r="D15" s="138"/>
      <c r="E15" s="139"/>
      <c r="F15" s="3"/>
    </row>
    <row r="16" spans="1:6" s="68" customFormat="1" x14ac:dyDescent="0.2">
      <c r="A16" s="133"/>
      <c r="B16" s="134"/>
      <c r="C16" s="138"/>
      <c r="D16" s="138"/>
      <c r="E16" s="139"/>
      <c r="F16" s="3"/>
    </row>
    <row r="17" spans="1:6" s="68" customFormat="1" x14ac:dyDescent="0.2">
      <c r="A17" s="133"/>
      <c r="B17" s="134"/>
      <c r="C17" s="138"/>
      <c r="D17" s="138"/>
      <c r="E17" s="139"/>
      <c r="F17" s="3"/>
    </row>
    <row r="18" spans="1:6" s="68" customFormat="1" x14ac:dyDescent="0.2">
      <c r="A18" s="133"/>
      <c r="B18" s="134"/>
      <c r="C18" s="138"/>
      <c r="D18" s="138"/>
      <c r="E18" s="139"/>
      <c r="F18" s="3"/>
    </row>
    <row r="19" spans="1:6" s="68" customFormat="1" x14ac:dyDescent="0.2">
      <c r="A19" s="133"/>
      <c r="B19" s="134"/>
      <c r="C19" s="138"/>
      <c r="D19" s="138"/>
      <c r="E19" s="139"/>
      <c r="F19" s="3"/>
    </row>
    <row r="20" spans="1:6" s="68" customFormat="1" x14ac:dyDescent="0.2">
      <c r="A20" s="133"/>
      <c r="B20" s="134"/>
      <c r="C20" s="138"/>
      <c r="D20" s="138"/>
      <c r="E20" s="139"/>
      <c r="F20" s="3"/>
    </row>
    <row r="21" spans="1:6" s="68" customFormat="1" x14ac:dyDescent="0.2">
      <c r="A21" s="133"/>
      <c r="B21" s="134"/>
      <c r="C21" s="138"/>
      <c r="D21" s="138"/>
      <c r="E21" s="139"/>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102</v>
      </c>
      <c r="B25" s="78">
        <f>SUM(B11:B24)</f>
        <v>1719.35</v>
      </c>
      <c r="C25" s="85" t="str">
        <f>IF(SUBTOTAL(3,B11:B24)=SUBTOTAL(103,B11:B24),'Summary and sign-off'!$A$48,'Summary and sign-off'!$A$49)</f>
        <v>Check - there are no hidden rows with data</v>
      </c>
      <c r="D25" s="152" t="str">
        <f>IF('Summary and sign-off'!F59='Summary and sign-off'!F54,'Summary and sign-off'!A51,'Summary and sign-off'!A50)</f>
        <v>Check - each entry provides sufficient information</v>
      </c>
      <c r="E25" s="152"/>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23 A15 A16 A17 A18 A19 A20 A21 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B11:B12 B14:B24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abSelected="1" zoomScaleNormal="100" workbookViewId="0">
      <selection activeCell="C12" sqref="C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48" t="s">
        <v>104</v>
      </c>
      <c r="B1" s="148"/>
      <c r="C1" s="148"/>
      <c r="D1" s="148"/>
      <c r="E1" s="148"/>
      <c r="F1" s="148"/>
    </row>
    <row r="2" spans="1:6" ht="21" customHeight="1" x14ac:dyDescent="0.2">
      <c r="A2" s="4" t="s">
        <v>3</v>
      </c>
      <c r="B2" s="151" t="str">
        <f>'Summary and sign-off'!B2:F2</f>
        <v xml:space="preserve">Broadcasting Standards Authority </v>
      </c>
      <c r="C2" s="151"/>
      <c r="D2" s="151"/>
      <c r="E2" s="151"/>
      <c r="F2" s="151"/>
    </row>
    <row r="3" spans="1:6" ht="21" customHeight="1" x14ac:dyDescent="0.2">
      <c r="A3" s="4" t="s">
        <v>61</v>
      </c>
      <c r="B3" s="151" t="str">
        <f>'Summary and sign-off'!B3:F3</f>
        <v xml:space="preserve">Helen Cruse </v>
      </c>
      <c r="C3" s="151"/>
      <c r="D3" s="151"/>
      <c r="E3" s="151"/>
      <c r="F3" s="151"/>
    </row>
    <row r="4" spans="1:6" ht="21" customHeight="1" x14ac:dyDescent="0.2">
      <c r="A4" s="4" t="s">
        <v>62</v>
      </c>
      <c r="B4" s="151">
        <f>'Summary and sign-off'!B4:F4</f>
        <v>44743</v>
      </c>
      <c r="C4" s="151"/>
      <c r="D4" s="151"/>
      <c r="E4" s="151"/>
      <c r="F4" s="151"/>
    </row>
    <row r="5" spans="1:6" ht="21" customHeight="1" x14ac:dyDescent="0.2">
      <c r="A5" s="4" t="s">
        <v>63</v>
      </c>
      <c r="B5" s="151">
        <f>'Summary and sign-off'!B5:F5</f>
        <v>44808</v>
      </c>
      <c r="C5" s="151"/>
      <c r="D5" s="151"/>
      <c r="E5" s="151"/>
      <c r="F5" s="151"/>
    </row>
    <row r="6" spans="1:6" ht="21" customHeight="1" x14ac:dyDescent="0.2">
      <c r="A6" s="4" t="s">
        <v>105</v>
      </c>
      <c r="B6" s="146" t="s">
        <v>31</v>
      </c>
      <c r="C6" s="146"/>
      <c r="D6" s="146"/>
      <c r="E6" s="146"/>
      <c r="F6" s="146"/>
    </row>
    <row r="7" spans="1:6" ht="21" customHeight="1" x14ac:dyDescent="0.2">
      <c r="A7" s="4" t="s">
        <v>7</v>
      </c>
      <c r="B7" s="146" t="s">
        <v>34</v>
      </c>
      <c r="C7" s="146"/>
      <c r="D7" s="146"/>
      <c r="E7" s="146"/>
      <c r="F7" s="146"/>
    </row>
    <row r="8" spans="1:6" ht="36" customHeight="1" x14ac:dyDescent="0.2">
      <c r="A8" s="155" t="s">
        <v>106</v>
      </c>
      <c r="B8" s="155"/>
      <c r="C8" s="155"/>
      <c r="D8" s="155"/>
      <c r="E8" s="155"/>
      <c r="F8" s="155"/>
    </row>
    <row r="9" spans="1:6" ht="36" customHeight="1" x14ac:dyDescent="0.2">
      <c r="A9" s="163" t="s">
        <v>107</v>
      </c>
      <c r="B9" s="164"/>
      <c r="C9" s="164"/>
      <c r="D9" s="164"/>
      <c r="E9" s="164"/>
      <c r="F9" s="164"/>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33"/>
      <c r="B12" s="140" t="s">
        <v>121</v>
      </c>
      <c r="C12" s="141"/>
      <c r="D12" s="140"/>
      <c r="E12" s="142"/>
      <c r="F12" s="143"/>
    </row>
    <row r="13" spans="1:6" s="68" customFormat="1" x14ac:dyDescent="0.2">
      <c r="A13" s="133"/>
      <c r="B13" s="140"/>
      <c r="C13" s="141"/>
      <c r="D13" s="140"/>
      <c r="E13" s="142"/>
      <c r="F13" s="143"/>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113</v>
      </c>
      <c r="B25" s="130" t="s">
        <v>114</v>
      </c>
      <c r="C25" s="131">
        <f>C26+C27</f>
        <v>0</v>
      </c>
      <c r="D25" s="132" t="str">
        <f>IF(SUBTOTAL(3,C11:C24)=SUBTOTAL(103,C11:C24),'Summary and sign-off'!$A$48,'Summary and sign-off'!$A$49)</f>
        <v>Check - there are no hidden rows with data</v>
      </c>
      <c r="E25" s="152" t="str">
        <f>IF('Summary and sign-off'!F60='Summary and sign-off'!F54,'Summary and sign-off'!A52,'Summary and sign-off'!A50)</f>
        <v>Not all lines have an entry for "Description", "Was the gift accepted?" and "Estimated value in NZ$"</v>
      </c>
      <c r="F25" s="152"/>
      <c r="G25" s="68"/>
    </row>
    <row r="26" spans="1:7" ht="25.5" customHeight="1" x14ac:dyDescent="0.25">
      <c r="A26" s="70"/>
      <c r="B26" s="71" t="s">
        <v>47</v>
      </c>
      <c r="C26" s="72">
        <f>COUNTIF(C11:C24,'Summary and sign-off'!A45)</f>
        <v>0</v>
      </c>
      <c r="D26" s="17"/>
      <c r="E26" s="18"/>
      <c r="F26" s="19"/>
    </row>
    <row r="27" spans="1:7" ht="25.5" customHeight="1" x14ac:dyDescent="0.25">
      <c r="A27" s="70"/>
      <c r="B27" s="71" t="s">
        <v>48</v>
      </c>
      <c r="C27" s="72">
        <f>COUNTIF(C11:C24,'Summary and sign-off'!A46)</f>
        <v>0</v>
      </c>
      <c r="D27" s="17"/>
      <c r="E27" s="18"/>
      <c r="F27" s="19"/>
    </row>
    <row r="28" spans="1:7" x14ac:dyDescent="0.2">
      <c r="A28" s="20"/>
      <c r="B28" s="21"/>
      <c r="C28" s="20"/>
      <c r="D28" s="22"/>
      <c r="E28" s="22"/>
      <c r="F28" s="20"/>
    </row>
    <row r="29" spans="1:7" x14ac:dyDescent="0.2">
      <c r="A29" s="21" t="s">
        <v>103</v>
      </c>
      <c r="B29" s="21"/>
      <c r="C29" s="21"/>
      <c r="D29" s="21"/>
      <c r="E29" s="21"/>
      <c r="F29" s="21"/>
    </row>
    <row r="30" spans="1:7" ht="12.6" customHeight="1" x14ac:dyDescent="0.2">
      <c r="A30" s="23" t="s">
        <v>82</v>
      </c>
      <c r="B30" s="20"/>
      <c r="C30" s="20"/>
      <c r="D30" s="20"/>
      <c r="E30" s="20"/>
      <c r="F30" s="24"/>
    </row>
    <row r="31" spans="1:7" x14ac:dyDescent="0.2">
      <c r="A31" s="23" t="s">
        <v>30</v>
      </c>
      <c r="B31" s="25"/>
      <c r="C31" s="26"/>
      <c r="D31" s="26"/>
      <c r="E31" s="26"/>
      <c r="F31" s="27"/>
    </row>
    <row r="32" spans="1:7" x14ac:dyDescent="0.2">
      <c r="A32" s="23" t="s">
        <v>115</v>
      </c>
      <c r="B32" s="28"/>
      <c r="C32" s="28"/>
      <c r="D32" s="28"/>
      <c r="E32" s="28"/>
      <c r="F32" s="28"/>
    </row>
    <row r="33" spans="1:6" ht="12.75" customHeight="1" x14ac:dyDescent="0.2">
      <c r="A33" s="23" t="s">
        <v>116</v>
      </c>
      <c r="B33" s="20"/>
      <c r="C33" s="20"/>
      <c r="D33" s="20"/>
      <c r="E33" s="20"/>
      <c r="F33" s="20"/>
    </row>
    <row r="34" spans="1:6" ht="12.95" customHeight="1" x14ac:dyDescent="0.2">
      <c r="A34" s="29" t="s">
        <v>117</v>
      </c>
      <c r="B34" s="30"/>
      <c r="C34" s="30"/>
      <c r="D34" s="30"/>
      <c r="E34" s="30"/>
      <c r="F34" s="30"/>
    </row>
    <row r="35" spans="1:6" x14ac:dyDescent="0.2">
      <c r="A35" s="31" t="s">
        <v>118</v>
      </c>
      <c r="B35" s="32"/>
      <c r="C35" s="27"/>
      <c r="D35" s="27"/>
      <c r="E35" s="27"/>
      <c r="F35" s="27"/>
    </row>
    <row r="36" spans="1:6" ht="12.75" customHeight="1" x14ac:dyDescent="0.2">
      <c r="A36" s="31" t="s">
        <v>97</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a2457e-7669-4553-a1f5-ce7cb31d1638">
      <Terms xmlns="http://schemas.microsoft.com/office/infopath/2007/PartnerControls"/>
    </lcf76f155ced4ddcb4097134ff3c332f>
    <TaxCatchAll xmlns="056abdbd-3034-446f-8621-38106bf269b2" xsi:nil="true"/>
    <SharedWithUsers xmlns="056abdbd-3034-446f-8621-38106bf269b2">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6" ma:contentTypeDescription="Create a new document." ma:contentTypeScope="" ma:versionID="14ecafe2c1d3ec98fbe3b7438343dc6d">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e8efa9787a545cf04dec00dfa71c1560"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aeff6f9-52b8-4fa4-b1c0-6291baa31f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dfbe90f-3c33-4556-ba80-dd3ddf5515e5}" ma:internalName="TaxCatchAll" ma:showField="CatchAllData" ma:web="056abdbd-3034-446f-8621-38106bf269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7ca2457e-7669-4553-a1f5-ce7cb31d1638"/>
    <ds:schemaRef ds:uri="056abdbd-3034-446f-8621-38106bf269b2"/>
    <ds:schemaRef ds:uri="http://www.w3.org/XML/1998/namespace"/>
    <ds:schemaRef ds:uri="http://purl.org/dc/dcmitype/"/>
  </ds:schemaRefs>
</ds:datastoreItem>
</file>

<file path=customXml/itemProps3.xml><?xml version="1.0" encoding="utf-8"?>
<ds:datastoreItem xmlns:ds="http://schemas.openxmlformats.org/officeDocument/2006/customXml" ds:itemID="{5D587645-5237-4F7F-9B3F-E12AFE804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2023-07-18T22:47:24Z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