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https://bsanz.sharepoint.com/sites/Finance/Finance/Chief Executive Expenses/2026/"/>
    </mc:Choice>
  </mc:AlternateContent>
  <xr:revisionPtr revIDLastSave="250" documentId="8_{38BAAFD1-AF4B-4894-8188-4033A008B88E}" xr6:coauthVersionLast="47" xr6:coauthVersionMax="47" xr10:uidLastSave="{E266D65E-C13C-4AB9-858F-A905442CC6B5}"/>
  <bookViews>
    <workbookView xWindow="-28920" yWindow="-120" windowWidth="29040" windowHeight="17520" xr2:uid="{00000000-000D-0000-FFFF-FFFF00000000}"/>
  </bookViews>
  <sheets>
    <sheet name="Summary and sign-off" sheetId="13" r:id="rId1"/>
    <sheet name="Travel" sheetId="1" r:id="rId2"/>
    <sheet name="Hospitality" sheetId="2" r:id="rId3"/>
    <sheet name="All other expenses" sheetId="3" r:id="rId4"/>
    <sheet name="Gifts and benefits" sheetId="4" r:id="rId5"/>
  </sheets>
  <definedNames>
    <definedName name="_xlnm.Print_Area" localSheetId="3">'All other expenses'!$A$1:$E$31</definedName>
    <definedName name="_xlnm.Print_Area" localSheetId="4">'Gifts and benefits'!$A$1:$F$36</definedName>
    <definedName name="_xlnm.Print_Area" localSheetId="2">Hospitality!$A$1:$E$32</definedName>
    <definedName name="_xlnm.Print_Area" localSheetId="0">'Summary and sign-off'!$A$1:$F$23</definedName>
    <definedName name="_xlnm.Print_Area" localSheetId="1">Travel!$A$1:$E$60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4" i="3" l="1"/>
  <c r="D25" i="4" l="1"/>
  <c r="C25" i="3"/>
  <c r="C25" i="2"/>
  <c r="C35" i="1"/>
  <c r="C49" i="1"/>
  <c r="C22" i="1"/>
  <c r="B6" i="13" l="1"/>
  <c r="E60" i="13"/>
  <c r="C60" i="13"/>
  <c r="C27" i="4"/>
  <c r="C26" i="4"/>
  <c r="B60" i="13" l="1"/>
  <c r="B59" i="13"/>
  <c r="D59" i="13"/>
  <c r="B58" i="13"/>
  <c r="D58" i="13"/>
  <c r="D57" i="13"/>
  <c r="B57" i="13"/>
  <c r="D56" i="13"/>
  <c r="B56" i="13"/>
  <c r="D55" i="13"/>
  <c r="B55" i="13"/>
  <c r="B2" i="4"/>
  <c r="B3" i="4"/>
  <c r="B2" i="3"/>
  <c r="B3" i="3"/>
  <c r="B2" i="2"/>
  <c r="B3" i="2"/>
  <c r="B2" i="1"/>
  <c r="B3" i="1"/>
  <c r="F58" i="13" l="1"/>
  <c r="D25" i="2" s="1"/>
  <c r="F60" i="13"/>
  <c r="E25" i="4" s="1"/>
  <c r="F59" i="13"/>
  <c r="D25" i="3" s="1"/>
  <c r="F57" i="13"/>
  <c r="D49" i="1" s="1"/>
  <c r="F56" i="13"/>
  <c r="D35" i="1" s="1"/>
  <c r="F55" i="13"/>
  <c r="D22" i="1" s="1"/>
  <c r="C13" i="13"/>
  <c r="C12" i="13"/>
  <c r="C11" i="13"/>
  <c r="C16" i="13" l="1"/>
  <c r="C17" i="13"/>
  <c r="B5" i="4" l="1"/>
  <c r="B4" i="4"/>
  <c r="B5" i="3"/>
  <c r="B4" i="3"/>
  <c r="B5" i="2"/>
  <c r="B4" i="2"/>
  <c r="B5" i="1"/>
  <c r="B4" i="1"/>
  <c r="C15" i="13" l="1"/>
  <c r="F12" i="13" l="1"/>
  <c r="C25" i="4"/>
  <c r="F11" i="13" s="1"/>
  <c r="F13" i="13" l="1"/>
  <c r="B49" i="1"/>
  <c r="B17" i="13" s="1"/>
  <c r="B35" i="1"/>
  <c r="B16" i="13" s="1"/>
  <c r="B22" i="1"/>
  <c r="B15" i="13" s="1"/>
  <c r="B25" i="3" l="1"/>
  <c r="B13" i="13" s="1"/>
  <c r="B25" i="2"/>
  <c r="B12" i="13" s="1"/>
  <c r="B11" i="13" l="1"/>
  <c r="B5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1" authorId="0" shapeId="0" xr:uid="{00000000-0006-0000-0200-000001000000}">
      <text>
        <r>
          <rPr>
            <sz val="9"/>
            <color indexed="81"/>
            <rFont val="Tahoma"/>
            <family val="2"/>
          </rPr>
          <t xml:space="preserve">
Insert additional rows as needed:
- 'right click' on a row number (left of screen)
- select 'Insert' (this will insert a row above it)
</t>
        </r>
      </text>
    </comment>
    <comment ref="A25" authorId="0" shapeId="0" xr:uid="{00000000-0006-0000-0200-000002000000}">
      <text>
        <r>
          <rPr>
            <sz val="9"/>
            <color indexed="81"/>
            <rFont val="Tahoma"/>
            <family val="2"/>
          </rPr>
          <t xml:space="preserve">
Insert additional rows as needed:
- 'right click' on a row number (left of screen)
- select 'Insert' (this will insert a row above it)
</t>
        </r>
      </text>
    </comment>
    <comment ref="A38" authorId="0" shapeId="0" xr:uid="{00000000-0006-0000-0200-000003000000}">
      <text>
        <r>
          <rPr>
            <sz val="9"/>
            <color indexed="81"/>
            <rFont val="Tahoma"/>
            <family val="2"/>
          </rPr>
          <t xml:space="preserve">
Insert additional rows as needed:
- 'right click' on a row number (left of screen)
- select 'Insert' (this will insert a row above it)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3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4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500-000001000000}">
      <text>
        <r>
          <rPr>
            <sz val="9"/>
            <color indexed="81"/>
            <rFont val="Tahoma"/>
            <family val="2"/>
          </rPr>
          <t xml:space="preserve">
Insert additional rows as needed:
- 'right click' on a row number (left of screen)
- select 'Insert' (this will insert a row above it)
</t>
        </r>
      </text>
    </comment>
  </commentList>
</comments>
</file>

<file path=xl/sharedStrings.xml><?xml version="1.0" encoding="utf-8"?>
<sst xmlns="http://schemas.openxmlformats.org/spreadsheetml/2006/main" count="271" uniqueCount="174">
  <si>
    <t>Hospitality</t>
  </si>
  <si>
    <t>Gifts and benefits</t>
  </si>
  <si>
    <t>Secretary or Chief Executive Expenses, Gifts and Benefits Disclosure - summary &amp; sign-off*</t>
  </si>
  <si>
    <t>Organisation Name*</t>
  </si>
  <si>
    <t>Secretary or Chief Executive**</t>
  </si>
  <si>
    <t>Disclosure period start***</t>
  </si>
  <si>
    <t>Disclosure period end***</t>
  </si>
  <si>
    <t>Agency totals check</t>
  </si>
  <si>
    <t>Secretary or Chief Executive approval****</t>
  </si>
  <si>
    <t>This disclosure has not yet been approved by the Departmental Secretary or Chief Executive</t>
  </si>
  <si>
    <t>Other sign-off****</t>
  </si>
  <si>
    <t>Type here who else has approved this disclosure</t>
  </si>
  <si>
    <t>This summary page updates automatically from the 'Travel', 'Hospitality', 'All other expenses', and 'Gifts and benefits' tabs.
Throughout this workbook, input cells are shaded light green.</t>
  </si>
  <si>
    <t>Summary of expenses</t>
  </si>
  <si>
    <t>Cost in NZ$</t>
  </si>
  <si>
    <r>
      <t>GST inc / exc</t>
    </r>
    <r>
      <rPr>
        <b/>
        <sz val="10"/>
        <rFont val="Arial"/>
        <family val="2"/>
      </rPr>
      <t/>
    </r>
  </si>
  <si>
    <t>Count</t>
  </si>
  <si>
    <t>Travel expenses</t>
  </si>
  <si>
    <t>Number offered</t>
  </si>
  <si>
    <t>Number accepted</t>
  </si>
  <si>
    <t>Other expenses</t>
  </si>
  <si>
    <t>Number declined</t>
  </si>
  <si>
    <t>International Travel</t>
  </si>
  <si>
    <t>Domestic Travel</t>
  </si>
  <si>
    <t>Local Travel</t>
  </si>
  <si>
    <t xml:space="preserve">Notes </t>
  </si>
  <si>
    <t>* Headings on following tabs will pre populate with what you enter on this tab</t>
  </si>
  <si>
    <t>** Create a new workbook for a new or Acting Departmental secretary or Chief Executive</t>
  </si>
  <si>
    <t>*** Update if a shorter or different period is covered</t>
  </si>
  <si>
    <t>**** This disclosure must be approved by the Departmental secretary or Chief Executive and another appropriate party, e.g. Board Chair, Chief Financial Officer or Audit and Risk Committee member</t>
  </si>
  <si>
    <t>Text required for validation and checks - don't change, move, delete or overwrite</t>
  </si>
  <si>
    <t>Insert additional rows as needed: right click on a row number (left of screen) and select Insert - this will insert a row above selected row.</t>
  </si>
  <si>
    <t>Figures include GST (where applicable)</t>
  </si>
  <si>
    <t>Figures exclude GST</t>
  </si>
  <si>
    <t>Data and totals on this worksheet have NOT YET BEEN CHECKED AND CONFIRMED</t>
  </si>
  <si>
    <t>Data and totals on this worksheet checked and confirmed</t>
  </si>
  <si>
    <t>Data and totals have not yet been checked and confirmed for any sheet</t>
  </si>
  <si>
    <t>Some data and totals have not yet been checked and confirmed</t>
  </si>
  <si>
    <t>Data and totals checked on all sheets</t>
  </si>
  <si>
    <t>Not yet indicated</t>
  </si>
  <si>
    <t>GST inclusion inconsistent</t>
  </si>
  <si>
    <t>This disclosure has been approved by the Departmental Secretary or Chief Executive</t>
  </si>
  <si>
    <t>Cultural item - not appropriate to value</t>
  </si>
  <si>
    <t>Under $100</t>
  </si>
  <si>
    <t>$100 - $500</t>
  </si>
  <si>
    <t>$500 - $1,000</t>
  </si>
  <si>
    <t>Over $1,000</t>
  </si>
  <si>
    <t>Estimate not possible</t>
  </si>
  <si>
    <t>Accepted</t>
  </si>
  <si>
    <t>Declined</t>
  </si>
  <si>
    <t>Check - there are no hidden rows with data</t>
  </si>
  <si>
    <t>Error - this total includes data from 'hidden' rows</t>
  </si>
  <si>
    <t>Check - each entry provides sufficient information</t>
  </si>
  <si>
    <t>Not all lines have an entry for "Cost in NZ$" and "Type of expense"</t>
  </si>
  <si>
    <t>Not all lines have an entry for "Description", "Was the gift accepted?" and "Estimated value in NZ$"</t>
  </si>
  <si>
    <t>Check that # of 'costs' = 'type of expenses' (also "accepted/declined" for gifts &amp; benefits)</t>
  </si>
  <si>
    <t>These checks (F53 to F61) are imperfect - they count the entries in each column and checks these totals are the same</t>
  </si>
  <si>
    <t>Travel checks</t>
  </si>
  <si>
    <t>Hospitality check</t>
  </si>
  <si>
    <t>All other expenses check</t>
  </si>
  <si>
    <t>Gifts and benefits check</t>
  </si>
  <si>
    <t>Public Service Secretary or Chief Executive Expense Disclosure</t>
  </si>
  <si>
    <t xml:space="preserve">Organisation Name </t>
  </si>
  <si>
    <t>Public Service Secretary or Chief Executive</t>
  </si>
  <si>
    <t>Disclosure period start</t>
  </si>
  <si>
    <t>Disclosure period end</t>
  </si>
  <si>
    <t>GST on costs</t>
  </si>
  <si>
    <t>International, domestic and local travel expenses</t>
  </si>
  <si>
    <t>All expenses incurred by Public Service secretary or chief executive during international, domestic and local travel. Group expenses relating to each trip.</t>
  </si>
  <si>
    <r>
      <t xml:space="preserve">International Travel   </t>
    </r>
    <r>
      <rPr>
        <sz val="12"/>
        <color theme="0"/>
        <rFont val="Arial"/>
        <family val="2"/>
      </rPr>
      <t xml:space="preserve"> (including travel within NZ at beginning and end of overseas trip)</t>
    </r>
  </si>
  <si>
    <t>Date(s)*</t>
  </si>
  <si>
    <t>Cost in NZ$**</t>
  </si>
  <si>
    <r>
      <t xml:space="preserve">Purpose of travel
</t>
    </r>
    <r>
      <rPr>
        <sz val="10"/>
        <color theme="0"/>
        <rFont val="Arial"/>
        <family val="2"/>
      </rPr>
      <t>(e.g. attending XYZ conference for 3 days)***</t>
    </r>
  </si>
  <si>
    <r>
      <t xml:space="preserve">Type of expense
</t>
    </r>
    <r>
      <rPr>
        <sz val="10"/>
        <color theme="0"/>
        <rFont val="Arial"/>
        <family val="2"/>
      </rPr>
      <t>(e.g. hotel, airfares, taxis, meals &amp; for how many people)</t>
    </r>
  </si>
  <si>
    <t>Location(s)</t>
  </si>
  <si>
    <t>Subtotal - international travel</t>
  </si>
  <si>
    <r>
      <t xml:space="preserve">Domestic Travel   </t>
    </r>
    <r>
      <rPr>
        <sz val="12"/>
        <color theme="0"/>
        <rFont val="Arial"/>
        <family val="2"/>
      </rPr>
      <t xml:space="preserve"> (within NZ, including travel to and from local airport)</t>
    </r>
  </si>
  <si>
    <r>
      <t xml:space="preserve">Purpose of travel
</t>
    </r>
    <r>
      <rPr>
        <sz val="10"/>
        <color theme="0"/>
        <rFont val="Arial"/>
        <family val="2"/>
      </rPr>
      <t>(e.g. visiting district office for two days...)***</t>
    </r>
  </si>
  <si>
    <t>Subtotal - domestic travel</t>
  </si>
  <si>
    <r>
      <t xml:space="preserve">Local Travel    </t>
    </r>
    <r>
      <rPr>
        <sz val="12"/>
        <color theme="0"/>
        <rFont val="Arial"/>
        <family val="2"/>
      </rPr>
      <t>(within City, excluding travel to airport)</t>
    </r>
  </si>
  <si>
    <r>
      <t>Purpose of travel</t>
    </r>
    <r>
      <rPr>
        <sz val="10"/>
        <color theme="0"/>
        <rFont val="Arial"/>
        <family val="2"/>
      </rPr>
      <t xml:space="preserve">
(e.g. meeting with Minister)***</t>
    </r>
  </si>
  <si>
    <r>
      <t xml:space="preserve">Type of expense
</t>
    </r>
    <r>
      <rPr>
        <sz val="10"/>
        <color theme="0"/>
        <rFont val="Arial"/>
        <family val="2"/>
      </rPr>
      <t>(e.g. taxi, parking, bus)</t>
    </r>
  </si>
  <si>
    <t>Subtotal - local travel</t>
  </si>
  <si>
    <t>Total travel expenses</t>
  </si>
  <si>
    <t>* Any non-standard date format or date outside 1 July - 30 June will raise an alert. Check entry and select 'Yes' to accept/continue.</t>
  </si>
  <si>
    <t>** Note that GST may not apply to overseas purchases.</t>
  </si>
  <si>
    <t>*** Please include sufficient information to explain the trip and its costs including destination and duration.</t>
  </si>
  <si>
    <t>Group expenditure relating to each overseas trip.</t>
  </si>
  <si>
    <t>Subtotals and totals will appear automatically once you put information in rows above.</t>
  </si>
  <si>
    <t>Mark clearly if there is no information to disclose - provide a note to this effect in the 'Date' column (column A) for each travel category (local, domestic and international).</t>
  </si>
  <si>
    <t>Hospitality Offered to Third Parties*</t>
  </si>
  <si>
    <t>All hospitality expenses provided by the Public Service secretary or chief executive in the context of their job to anyone external to the Public Service or statutory Crown entities.</t>
  </si>
  <si>
    <t>Date(s)**</t>
  </si>
  <si>
    <r>
      <t xml:space="preserve">Purpose of hospitality
</t>
    </r>
    <r>
      <rPr>
        <sz val="10"/>
        <color theme="0"/>
        <rFont val="Arial"/>
        <family val="2"/>
      </rPr>
      <t xml:space="preserve">(e.g. hosting delegation from China, building relationships, team building) </t>
    </r>
  </si>
  <si>
    <r>
      <t xml:space="preserve">Type of expense
</t>
    </r>
    <r>
      <rPr>
        <sz val="10"/>
        <color theme="0"/>
        <rFont val="Arial"/>
        <family val="2"/>
      </rPr>
      <t>(what and for how many e.g. dinner for 5)</t>
    </r>
  </si>
  <si>
    <t xml:space="preserve">Total hospitality expenses </t>
  </si>
  <si>
    <t>* Third parties include people and organisations external to the public service or statutory Crown entities.</t>
  </si>
  <si>
    <t>** Any non-standard date format or date outside 1 July - 30 June will raise an alert. Check entry and select 'Yes' to accept/continue.</t>
  </si>
  <si>
    <t>Total cost will appear automatically once you put information in rows above.</t>
  </si>
  <si>
    <t>Mark clearly if there is no information to disclose - provide a note to this effect in the 'Date' column (column A).</t>
  </si>
  <si>
    <t>Public Service secretary or Chief Executive</t>
  </si>
  <si>
    <t>All Other Expenses</t>
  </si>
  <si>
    <t>All other expenditure incurred by the Public Service secretary or chief executive that is not travel, hospitality or gifts.
Include e.g. phone and data costs, subscriptions, membership fees, conference fees, professional development costs, books and anything else.</t>
  </si>
  <si>
    <r>
      <t xml:space="preserve">Purpose of expense
</t>
    </r>
    <r>
      <rPr>
        <sz val="10"/>
        <color theme="0"/>
        <rFont val="Arial"/>
        <family val="2"/>
      </rPr>
      <t>(e.g. subscription part of employment agreement, development as agreed with PSC)</t>
    </r>
  </si>
  <si>
    <r>
      <t xml:space="preserve">Type of expense
</t>
    </r>
    <r>
      <rPr>
        <sz val="10"/>
        <color theme="0"/>
        <rFont val="Arial"/>
        <family val="2"/>
      </rPr>
      <t>(e.g. phone and data costs, membership fees)</t>
    </r>
  </si>
  <si>
    <t xml:space="preserve">Total other expenses </t>
  </si>
  <si>
    <t>Notes</t>
  </si>
  <si>
    <t>Public Service Secretary or Chief Executive Gifts and Benefits Disclosure</t>
  </si>
  <si>
    <t>GST on values</t>
  </si>
  <si>
    <t>Gifts and Benefits over $50 annual value</t>
  </si>
  <si>
    <r>
      <rPr>
        <b/>
        <i/>
        <sz val="10"/>
        <color theme="1"/>
        <rFont val="Arial"/>
        <family val="2"/>
      </rPr>
      <t>Include all gifts, invitations to events and other hospitality</t>
    </r>
    <r>
      <rPr>
        <i/>
        <sz val="10"/>
        <color theme="1"/>
        <rFont val="Arial"/>
        <family val="2"/>
      </rPr>
      <t xml:space="preserve">, of $50 or more in total value per year, offered to the Public Service secretary or chief executive by people external to the Public Service.
Include all gifts, invitations or other hospitality </t>
    </r>
    <r>
      <rPr>
        <b/>
        <i/>
        <sz val="10"/>
        <color theme="1"/>
        <rFont val="Arial"/>
        <family val="2"/>
      </rPr>
      <t>whether accepted or declined</t>
    </r>
    <r>
      <rPr>
        <i/>
        <sz val="10"/>
        <color theme="1"/>
        <rFont val="Arial"/>
        <family val="2"/>
      </rPr>
      <t>.</t>
    </r>
  </si>
  <si>
    <r>
      <t xml:space="preserve">Description
</t>
    </r>
    <r>
      <rPr>
        <sz val="10"/>
        <color theme="0"/>
        <rFont val="Arial"/>
        <family val="2"/>
      </rPr>
      <t>(e.g. event tickets, etc.)</t>
    </r>
  </si>
  <si>
    <r>
      <t xml:space="preserve">Was the gift accepted?
</t>
    </r>
    <r>
      <rPr>
        <sz val="10"/>
        <color theme="0"/>
        <rFont val="Arial"/>
        <family val="2"/>
      </rPr>
      <t>(drop-down list in cell)</t>
    </r>
  </si>
  <si>
    <r>
      <t xml:space="preserve">Offered by 
</t>
    </r>
    <r>
      <rPr>
        <sz val="10"/>
        <color theme="0"/>
        <rFont val="Arial"/>
        <family val="2"/>
      </rPr>
      <t>(who made the offer?)</t>
    </r>
  </si>
  <si>
    <r>
      <t>Estimated value in NZ$</t>
    </r>
    <r>
      <rPr>
        <sz val="10"/>
        <color theme="0"/>
        <rFont val="Arial"/>
        <family val="2"/>
      </rPr>
      <t xml:space="preserve">
(drop-down list in cell </t>
    </r>
    <r>
      <rPr>
        <sz val="10"/>
        <rFont val="Arial"/>
        <family val="2"/>
      </rPr>
      <t>but</t>
    </r>
    <r>
      <rPr>
        <sz val="10"/>
        <color theme="0"/>
        <rFont val="Arial"/>
        <family val="2"/>
      </rPr>
      <t xml:space="preserve"> provide specific value if possible)</t>
    </r>
  </si>
  <si>
    <r>
      <t xml:space="preserve">Other comments
</t>
    </r>
    <r>
      <rPr>
        <sz val="10"/>
        <color theme="0"/>
        <rFont val="Arial"/>
        <family val="2"/>
      </rPr>
      <t>(e.g. if given to others, whom?)</t>
    </r>
  </si>
  <si>
    <t>Total count of gift/benefit entries:</t>
  </si>
  <si>
    <t>Offered</t>
  </si>
  <si>
    <t>A one-off offer of something worth $25 is not included, but if the offer is made more than once a year, it should be disclosed.</t>
  </si>
  <si>
    <t>Include items such as invitations to functions and events, event tickets, gifts from overseas counterparts and commercial organisations (including that accepted by immediate family members).</t>
  </si>
  <si>
    <t>Include gifts and benefits that are declined.</t>
  </si>
  <si>
    <t>Number of gifts/benefits will update automatically once you put information in rows above.</t>
  </si>
  <si>
    <t xml:space="preserve">Broadcasting Standards Authority </t>
  </si>
  <si>
    <t>Susie Staley Board Chair</t>
  </si>
  <si>
    <t xml:space="preserve">Auckland </t>
  </si>
  <si>
    <t>Online</t>
  </si>
  <si>
    <t>Hotel</t>
  </si>
  <si>
    <t>Meal</t>
  </si>
  <si>
    <t>Membership fees</t>
  </si>
  <si>
    <t>NA</t>
  </si>
  <si>
    <t>Taxi</t>
  </si>
  <si>
    <t>Airfare</t>
  </si>
  <si>
    <t>Wellington</t>
  </si>
  <si>
    <t>New Zealand Law Society - Practising fees</t>
  </si>
  <si>
    <t>Training</t>
  </si>
  <si>
    <t xml:space="preserve">Mobile phone plan </t>
  </si>
  <si>
    <t>Phone and data costs</t>
  </si>
  <si>
    <t>Morning tea for 6</t>
  </si>
  <si>
    <t>Stacey Wood</t>
  </si>
  <si>
    <t>9-13 Feb 2025</t>
  </si>
  <si>
    <t>Queenstown</t>
  </si>
  <si>
    <t xml:space="preserve">IIC's Australasia Digital Comms &amp; Media Forum </t>
  </si>
  <si>
    <t>Airfares</t>
  </si>
  <si>
    <t xml:space="preserve">Sydney </t>
  </si>
  <si>
    <t xml:space="preserve">Public Transport </t>
  </si>
  <si>
    <t>Meeting with Minister</t>
  </si>
  <si>
    <t>Uber</t>
  </si>
  <si>
    <t>Broadcaster meeting + appeal hearing</t>
  </si>
  <si>
    <t>27-30 October 2025</t>
  </si>
  <si>
    <t xml:space="preserve">Hosting Korean Regulation Authority </t>
  </si>
  <si>
    <t>Koha for board meeting guest speaker</t>
  </si>
  <si>
    <t>Gifts for 2</t>
  </si>
  <si>
    <t>Gifts for 3</t>
  </si>
  <si>
    <t>Dinner for 15</t>
  </si>
  <si>
    <t>Annually</t>
  </si>
  <si>
    <t>NZ Law Society - AI for Lawyers Workshop</t>
  </si>
  <si>
    <t>30 Oct 2025 </t>
  </si>
  <si>
    <t>25 Nov 2025 </t>
  </si>
  <si>
    <t>11 Feb 2026 </t>
  </si>
  <si>
    <t>17 May 2026 </t>
  </si>
  <si>
    <t>Dinner for invited group of conference attendees including regulator and industry representatives and IIC staff </t>
  </si>
  <si>
    <t xml:space="preserve">Holding Redlich </t>
  </si>
  <si>
    <t xml:space="preserve">New Zealand Comedy Trust  </t>
  </si>
  <si>
    <t>CE attended</t>
  </si>
  <si>
    <t>Shared between staff  </t>
  </si>
  <si>
    <t>Hand towel sets, Hankeys, and Fans </t>
  </si>
  <si>
    <t>Tickets to comedy fest show - Pōneke house party</t>
  </si>
  <si>
    <t xml:space="preserve">Korea Communications Standards Commission </t>
  </si>
  <si>
    <t>Conference</t>
  </si>
  <si>
    <t>Used towards staff end of year lunch ($100)</t>
  </si>
  <si>
    <t>Virtual Prezzy card (koha for speaker participation)</t>
  </si>
  <si>
    <t>Tāhono Media </t>
  </si>
  <si>
    <t>Hosting Broadcasters and Board Members</t>
  </si>
  <si>
    <t>Meals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</si>
</sst>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0.00_);[Red]\(&quot;$&quot;#,##0.00\)"/>
    <numFmt numFmtId="165" formatCode="_(&quot;$&quot;* #,##0.00_);_(&quot;$&quot;* \(#,##0.00\);_(&quot;$&quot;* &quot;-&quot;??_);_(@_)"/>
    <numFmt numFmtId="166" formatCode="&quot;$&quot;#,##0.00"/>
    <numFmt numFmtId="167" formatCode="[$-1409]d\ mmmm\ yyyy;@"/>
  </numFmts>
  <fonts count="32" x14ac:knownFonts="1">
    <font>
      <sz val="10"/>
      <color theme="1"/>
      <name val="Arial"/>
      <family val="2"/>
    </font>
    <font>
      <b/>
      <sz val="10"/>
      <color indexed="8"/>
      <name val="Arial"/>
      <family val="2"/>
    </font>
    <font>
      <b/>
      <i/>
      <sz val="12"/>
      <color indexed="8"/>
      <name val="Arial"/>
      <family val="2"/>
    </font>
    <font>
      <b/>
      <sz val="12"/>
      <color indexed="8"/>
      <name val="Arial"/>
      <family val="2"/>
    </font>
    <font>
      <b/>
      <sz val="10"/>
      <color theme="1"/>
      <name val="Arial"/>
      <family val="2"/>
    </font>
    <font>
      <i/>
      <sz val="10"/>
      <color indexed="8"/>
      <name val="Arial"/>
      <family val="2"/>
    </font>
    <font>
      <sz val="10"/>
      <color indexed="8"/>
      <name val="Arial"/>
      <family val="2"/>
    </font>
    <font>
      <i/>
      <sz val="10"/>
      <color theme="1"/>
      <name val="Arial"/>
      <family val="2"/>
    </font>
    <font>
      <b/>
      <i/>
      <sz val="10"/>
      <color theme="1"/>
      <name val="Arial"/>
      <family val="2"/>
    </font>
    <font>
      <sz val="12"/>
      <color theme="1"/>
      <name val="Arial"/>
      <family val="2"/>
    </font>
    <font>
      <sz val="12"/>
      <color indexed="8"/>
      <name val="Arial"/>
      <family val="2"/>
    </font>
    <font>
      <sz val="10"/>
      <name val="Arial"/>
      <family val="2"/>
    </font>
    <font>
      <sz val="10"/>
      <color theme="0"/>
      <name val="Arial"/>
      <family val="2"/>
    </font>
    <font>
      <b/>
      <sz val="12"/>
      <name val="Arial"/>
      <family val="2"/>
    </font>
    <font>
      <b/>
      <sz val="12"/>
      <color theme="0"/>
      <name val="Arial"/>
      <family val="2"/>
    </font>
    <font>
      <b/>
      <sz val="11"/>
      <color theme="0"/>
      <name val="Arial"/>
      <family val="2"/>
    </font>
    <font>
      <b/>
      <sz val="10"/>
      <color theme="0"/>
      <name val="Arial"/>
      <family val="2"/>
    </font>
    <font>
      <b/>
      <sz val="10"/>
      <name val="Arial"/>
      <family val="2"/>
    </font>
    <font>
      <b/>
      <sz val="16"/>
      <color theme="0"/>
      <name val="Arial"/>
      <family val="2"/>
    </font>
    <font>
      <sz val="10"/>
      <color theme="1"/>
      <name val="Arial"/>
      <family val="2"/>
    </font>
    <font>
      <sz val="12"/>
      <color theme="0"/>
      <name val="Arial"/>
      <family val="2"/>
    </font>
    <font>
      <b/>
      <sz val="12"/>
      <color rgb="FFFF0000"/>
      <name val="Arial"/>
      <family val="2"/>
    </font>
    <font>
      <b/>
      <sz val="12"/>
      <color theme="1"/>
      <name val="Arial"/>
      <family val="2"/>
    </font>
    <font>
      <sz val="9"/>
      <color indexed="81"/>
      <name val="Tahoma"/>
      <family val="2"/>
    </font>
    <font>
      <b/>
      <sz val="10"/>
      <color theme="1" tint="0.499984740745262"/>
      <name val="Arial"/>
      <family val="2"/>
    </font>
    <font>
      <sz val="10"/>
      <color theme="1" tint="0.499984740745262"/>
      <name val="Arial"/>
      <family val="2"/>
    </font>
    <font>
      <b/>
      <sz val="11"/>
      <color theme="1"/>
      <name val="Arial"/>
      <family val="2"/>
    </font>
    <font>
      <b/>
      <sz val="10"/>
      <color rgb="FFFFC000"/>
      <name val="Arial"/>
      <family val="2"/>
    </font>
    <font>
      <sz val="12"/>
      <color theme="0" tint="-0.499984740745262"/>
      <name val="Arial"/>
      <family val="2"/>
    </font>
    <font>
      <b/>
      <sz val="14"/>
      <color theme="0"/>
      <name val="Arial"/>
      <family val="2"/>
    </font>
    <font>
      <i/>
      <sz val="10"/>
      <name val="Arial"/>
      <family val="2"/>
    </font>
    <font>
      <sz val="8"/>
      <name val="Arial"/>
      <family val="2"/>
    </font>
  </fonts>
  <fills count="11">
    <fill>
      <patternFill patternType="none"/>
    </fill>
    <fill>
      <patternFill patternType="gray125"/>
    </fill>
    <fill>
      <patternFill patternType="solid">
        <fgColor theme="3" tint="-0.249977111117893"/>
        <bgColor indexed="64"/>
      </patternFill>
    </fill>
    <fill>
      <patternFill patternType="solid">
        <fgColor theme="3" tint="0.399975585192419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rgb="FF99FF99"/>
        <bgColor indexed="64"/>
      </patternFill>
    </fill>
    <fill>
      <patternFill patternType="solid">
        <fgColor rgb="FFCCFFCC"/>
        <bgColor indexed="64"/>
      </patternFill>
    </fill>
  </fills>
  <borders count="10">
    <border>
      <left/>
      <right/>
      <top/>
      <bottom/>
      <diagonal/>
    </border>
    <border>
      <left style="thin">
        <color indexed="64"/>
      </left>
      <right/>
      <top/>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s>
  <cellStyleXfs count="2">
    <xf numFmtId="0" fontId="0" fillId="0" borderId="0"/>
    <xf numFmtId="165" fontId="19" fillId="0" borderId="0" applyFont="0" applyFill="0" applyBorder="0" applyAlignment="0" applyProtection="0"/>
  </cellStyleXfs>
  <cellXfs count="136">
    <xf numFmtId="0" fontId="0" fillId="0" borderId="0" xfId="0"/>
    <xf numFmtId="0" fontId="0" fillId="0" borderId="0" xfId="0" applyAlignment="1" applyProtection="1">
      <alignment wrapText="1"/>
      <protection locked="0"/>
    </xf>
    <xf numFmtId="0" fontId="0" fillId="0" borderId="0" xfId="0" applyProtection="1">
      <protection locked="0"/>
    </xf>
    <xf numFmtId="0" fontId="14" fillId="2" borderId="0" xfId="0" applyFont="1" applyFill="1" applyAlignment="1">
      <alignment vertical="center" wrapText="1" readingOrder="1"/>
    </xf>
    <xf numFmtId="0" fontId="0" fillId="5" borderId="0" xfId="0" applyFill="1" applyAlignment="1">
      <alignment wrapText="1"/>
    </xf>
    <xf numFmtId="0" fontId="14" fillId="0" borderId="0" xfId="0" applyFont="1" applyAlignment="1">
      <alignment vertical="center" wrapText="1" readingOrder="1"/>
    </xf>
    <xf numFmtId="0" fontId="13" fillId="0" borderId="0" xfId="0" applyFont="1" applyAlignment="1">
      <alignment vertical="center" wrapText="1" readingOrder="1"/>
    </xf>
    <xf numFmtId="0" fontId="17" fillId="0" borderId="0" xfId="0" applyFont="1" applyAlignment="1">
      <alignment vertical="center" wrapText="1" readingOrder="1"/>
    </xf>
    <xf numFmtId="0" fontId="17" fillId="0" borderId="3" xfId="0" applyFont="1" applyBorder="1" applyAlignment="1">
      <alignment vertical="center" wrapText="1" readingOrder="1"/>
    </xf>
    <xf numFmtId="0" fontId="24" fillId="0" borderId="3" xfId="0" applyFont="1" applyBorder="1" applyAlignment="1">
      <alignment horizontal="left" vertical="center" wrapText="1" indent="2" readingOrder="1"/>
    </xf>
    <xf numFmtId="0" fontId="0" fillId="4" borderId="0" xfId="0" applyFill="1"/>
    <xf numFmtId="0" fontId="0" fillId="5" borderId="0" xfId="0" applyFill="1"/>
    <xf numFmtId="0" fontId="4" fillId="6" borderId="0" xfId="0" applyFont="1" applyFill="1"/>
    <xf numFmtId="0" fontId="4" fillId="6" borderId="0" xfId="0" applyFont="1" applyFill="1" applyAlignment="1">
      <alignment wrapText="1"/>
    </xf>
    <xf numFmtId="0" fontId="22" fillId="0" borderId="0" xfId="0" applyFont="1"/>
    <xf numFmtId="166" fontId="21" fillId="0" borderId="0" xfId="0" applyNumberFormat="1" applyFont="1" applyAlignment="1">
      <alignment vertical="center" wrapText="1"/>
    </xf>
    <xf numFmtId="0" fontId="15" fillId="0" borderId="0" xfId="0" applyFont="1" applyAlignment="1">
      <alignment horizontal="center" vertical="center" wrapText="1"/>
    </xf>
    <xf numFmtId="0" fontId="0" fillId="0" borderId="0" xfId="0" applyAlignment="1">
      <alignment wrapText="1"/>
    </xf>
    <xf numFmtId="0" fontId="4" fillId="0" borderId="0" xfId="0" applyFont="1" applyAlignment="1">
      <alignment wrapText="1"/>
    </xf>
    <xf numFmtId="0" fontId="1" fillId="0" borderId="0" xfId="0" applyFont="1" applyAlignment="1">
      <alignment wrapText="1"/>
    </xf>
    <xf numFmtId="0" fontId="0" fillId="0" borderId="0" xfId="0" applyAlignment="1">
      <alignment vertical="center"/>
    </xf>
    <xf numFmtId="0" fontId="4" fillId="0" borderId="0" xfId="0" applyFont="1"/>
    <xf numFmtId="0" fontId="0" fillId="0" borderId="0" xfId="0" applyAlignment="1">
      <alignment horizontal="justify" vertical="center"/>
    </xf>
    <xf numFmtId="0" fontId="10" fillId="0" borderId="0" xfId="0" applyFont="1" applyAlignment="1">
      <alignment vertical="center" wrapText="1" readingOrder="1"/>
    </xf>
    <xf numFmtId="0" fontId="16" fillId="3" borderId="0" xfId="0" applyFont="1" applyFill="1" applyAlignment="1">
      <alignment vertical="center" wrapText="1"/>
    </xf>
    <xf numFmtId="0" fontId="0" fillId="0" borderId="0" xfId="0" applyAlignment="1">
      <alignment vertical="top"/>
    </xf>
    <xf numFmtId="0" fontId="0" fillId="0" borderId="0" xfId="0" applyAlignment="1">
      <alignment vertical="top" wrapText="1"/>
    </xf>
    <xf numFmtId="0" fontId="3" fillId="0" borderId="0" xfId="0" applyFont="1" applyAlignment="1">
      <alignment wrapText="1"/>
    </xf>
    <xf numFmtId="0" fontId="0" fillId="0" borderId="0" xfId="0" applyAlignment="1">
      <alignment vertical="center" wrapText="1"/>
    </xf>
    <xf numFmtId="0" fontId="2" fillId="0" borderId="0" xfId="0" applyFont="1" applyAlignment="1">
      <alignment wrapText="1"/>
    </xf>
    <xf numFmtId="0" fontId="1" fillId="0" borderId="0" xfId="0" applyFont="1" applyAlignment="1">
      <alignment vertical="center" wrapText="1"/>
    </xf>
    <xf numFmtId="0" fontId="15" fillId="3" borderId="0" xfId="0" applyFont="1" applyFill="1" applyAlignment="1">
      <alignment vertical="center" wrapText="1" readingOrder="1"/>
    </xf>
    <xf numFmtId="0" fontId="12" fillId="3" borderId="0" xfId="0" applyFont="1" applyFill="1"/>
    <xf numFmtId="1" fontId="17" fillId="0" borderId="5" xfId="0" applyNumberFormat="1" applyFont="1" applyBorder="1" applyAlignment="1">
      <alignment horizontal="center" vertical="center" wrapText="1"/>
    </xf>
    <xf numFmtId="0" fontId="11" fillId="0" borderId="0" xfId="0" applyFont="1" applyAlignment="1">
      <alignment vertical="center"/>
    </xf>
    <xf numFmtId="1" fontId="13" fillId="0" borderId="0" xfId="0" applyNumberFormat="1" applyFont="1" applyAlignment="1">
      <alignment horizontal="center" vertical="center" wrapText="1"/>
    </xf>
    <xf numFmtId="165" fontId="13" fillId="0" borderId="0" xfId="1" applyFont="1" applyFill="1" applyBorder="1" applyAlignment="1" applyProtection="1">
      <alignment vertical="center" wrapText="1" readingOrder="1"/>
    </xf>
    <xf numFmtId="0" fontId="11" fillId="0" borderId="0" xfId="0" applyFont="1" applyAlignment="1">
      <alignment vertical="center" wrapText="1"/>
    </xf>
    <xf numFmtId="0" fontId="0" fillId="5" borderId="0" xfId="0" applyFill="1" applyAlignment="1">
      <alignment horizontal="left" vertical="top"/>
    </xf>
    <xf numFmtId="0" fontId="15" fillId="3" borderId="0" xfId="0" applyFont="1" applyFill="1" applyAlignment="1">
      <alignment vertical="center" readingOrder="1"/>
    </xf>
    <xf numFmtId="0" fontId="26" fillId="0" borderId="0" xfId="0" applyFont="1"/>
    <xf numFmtId="166" fontId="15" fillId="8" borderId="0" xfId="0" applyNumberFormat="1" applyFont="1" applyFill="1" applyAlignment="1">
      <alignment horizontal="left" vertical="center" wrapText="1"/>
    </xf>
    <xf numFmtId="1" fontId="15" fillId="8" borderId="0" xfId="0" applyNumberFormat="1" applyFont="1" applyFill="1" applyAlignment="1">
      <alignment horizontal="center" vertical="center" wrapText="1"/>
    </xf>
    <xf numFmtId="164" fontId="0" fillId="0" borderId="0" xfId="0" applyNumberFormat="1" applyAlignment="1">
      <alignment wrapText="1"/>
    </xf>
    <xf numFmtId="164" fontId="15" fillId="3" borderId="0" xfId="0" applyNumberFormat="1" applyFont="1" applyFill="1" applyAlignment="1">
      <alignment vertical="center"/>
    </xf>
    <xf numFmtId="164" fontId="17" fillId="0" borderId="4" xfId="1" applyNumberFormat="1" applyFont="1" applyFill="1" applyBorder="1" applyAlignment="1" applyProtection="1">
      <alignment vertical="center" wrapText="1" readingOrder="1"/>
    </xf>
    <xf numFmtId="164" fontId="17" fillId="0" borderId="0" xfId="1" applyNumberFormat="1" applyFont="1" applyFill="1" applyBorder="1" applyAlignment="1" applyProtection="1">
      <alignment vertical="center" wrapText="1" readingOrder="1"/>
    </xf>
    <xf numFmtId="164" fontId="24" fillId="0" borderId="4" xfId="1" applyNumberFormat="1" applyFont="1" applyFill="1" applyBorder="1" applyAlignment="1" applyProtection="1">
      <alignment vertical="center" wrapText="1" readingOrder="1"/>
    </xf>
    <xf numFmtId="164" fontId="15" fillId="3" borderId="0" xfId="0" applyNumberFormat="1" applyFont="1" applyFill="1" applyAlignment="1">
      <alignment vertical="center" wrapText="1" readingOrder="1"/>
    </xf>
    <xf numFmtId="0" fontId="0" fillId="4" borderId="0" xfId="0" applyFill="1" applyAlignment="1">
      <alignment wrapText="1"/>
    </xf>
    <xf numFmtId="0" fontId="6" fillId="4" borderId="0" xfId="0" applyFont="1" applyFill="1" applyAlignment="1">
      <alignment wrapText="1"/>
    </xf>
    <xf numFmtId="0" fontId="11" fillId="0" borderId="5" xfId="1" applyNumberFormat="1" applyFont="1" applyFill="1" applyBorder="1" applyAlignment="1" applyProtection="1">
      <alignment horizontal="center" vertical="center" wrapText="1" readingOrder="1"/>
    </xf>
    <xf numFmtId="0" fontId="11" fillId="0" borderId="0" xfId="1" applyNumberFormat="1" applyFont="1" applyFill="1" applyBorder="1" applyAlignment="1" applyProtection="1">
      <alignment horizontal="center" vertical="center" wrapText="1" readingOrder="1"/>
    </xf>
    <xf numFmtId="0" fontId="25" fillId="0" borderId="5" xfId="1" applyNumberFormat="1" applyFont="1" applyFill="1" applyBorder="1" applyAlignment="1" applyProtection="1">
      <alignment horizontal="center" vertical="center" wrapText="1" readingOrder="1"/>
    </xf>
    <xf numFmtId="0" fontId="27" fillId="3" borderId="0" xfId="0" applyFont="1" applyFill="1" applyAlignment="1">
      <alignment horizontal="center" vertical="center" readingOrder="1"/>
    </xf>
    <xf numFmtId="0" fontId="16" fillId="3" borderId="0" xfId="0" applyFont="1" applyFill="1" applyAlignment="1">
      <alignment vertical="center"/>
    </xf>
    <xf numFmtId="164" fontId="16" fillId="3" borderId="0" xfId="0" applyNumberFormat="1" applyFont="1" applyFill="1" applyAlignment="1">
      <alignment vertical="center"/>
    </xf>
    <xf numFmtId="0" fontId="4" fillId="4" borderId="0" xfId="0" applyFont="1" applyFill="1" applyAlignment="1">
      <alignment wrapText="1"/>
    </xf>
    <xf numFmtId="0" fontId="4" fillId="5" borderId="0" xfId="0" applyFont="1" applyFill="1" applyAlignment="1">
      <alignment wrapText="1"/>
    </xf>
    <xf numFmtId="1" fontId="0" fillId="5" borderId="0" xfId="0" applyNumberFormat="1" applyFill="1" applyAlignment="1">
      <alignment horizontal="center"/>
    </xf>
    <xf numFmtId="0" fontId="0" fillId="5" borderId="0" xfId="0" applyFill="1" applyAlignment="1">
      <alignment horizontal="center"/>
    </xf>
    <xf numFmtId="1" fontId="0" fillId="4" borderId="0" xfId="0" applyNumberFormat="1" applyFill="1" applyAlignment="1">
      <alignment horizontal="center"/>
    </xf>
    <xf numFmtId="0" fontId="0" fillId="4" borderId="0" xfId="0" applyFill="1" applyAlignment="1">
      <alignment horizontal="center"/>
    </xf>
    <xf numFmtId="0" fontId="4" fillId="4" borderId="0" xfId="0" applyFont="1" applyFill="1"/>
    <xf numFmtId="2" fontId="0" fillId="4" borderId="0" xfId="0" applyNumberFormat="1" applyFill="1" applyAlignment="1">
      <alignment vertical="top"/>
    </xf>
    <xf numFmtId="0" fontId="0" fillId="4" borderId="0" xfId="0" applyFill="1" applyAlignment="1">
      <alignment horizontal="left" vertical="top" wrapText="1"/>
    </xf>
    <xf numFmtId="0" fontId="0" fillId="5" borderId="0" xfId="0" applyFill="1" applyAlignment="1">
      <alignment horizontal="left" vertical="top" wrapText="1"/>
    </xf>
    <xf numFmtId="0" fontId="4" fillId="5" borderId="0" xfId="0" applyFont="1" applyFill="1" applyAlignment="1">
      <alignment horizontal="center" vertical="top"/>
    </xf>
    <xf numFmtId="1" fontId="4" fillId="5" borderId="0" xfId="0" applyNumberFormat="1" applyFont="1" applyFill="1" applyAlignment="1">
      <alignment horizontal="center"/>
    </xf>
    <xf numFmtId="0" fontId="4" fillId="4" borderId="0" xfId="0" applyFont="1" applyFill="1" applyAlignment="1">
      <alignment horizontal="center" wrapText="1"/>
    </xf>
    <xf numFmtId="0" fontId="4" fillId="5" borderId="0" xfId="0" applyFont="1" applyFill="1" applyAlignment="1">
      <alignment horizontal="center" wrapText="1"/>
    </xf>
    <xf numFmtId="0" fontId="14" fillId="3" borderId="0" xfId="0" applyFont="1" applyFill="1" applyAlignment="1">
      <alignment vertical="center" wrapText="1" readingOrder="1"/>
    </xf>
    <xf numFmtId="165" fontId="14" fillId="3" borderId="0" xfId="1" applyFont="1" applyFill="1" applyBorder="1" applyAlignment="1" applyProtection="1">
      <alignment horizontal="center" vertical="center" wrapText="1" readingOrder="1"/>
    </xf>
    <xf numFmtId="165" fontId="14" fillId="0" borderId="0" xfId="1" applyFont="1" applyFill="1" applyBorder="1" applyAlignment="1" applyProtection="1">
      <alignment horizontal="center" vertical="center" wrapText="1" readingOrder="1"/>
    </xf>
    <xf numFmtId="0" fontId="14" fillId="7" borderId="0" xfId="0" applyFont="1" applyFill="1" applyAlignment="1">
      <alignment vertical="center" wrapText="1" readingOrder="1"/>
    </xf>
    <xf numFmtId="165" fontId="14" fillId="7" borderId="0" xfId="1" applyFont="1" applyFill="1" applyBorder="1" applyAlignment="1" applyProtection="1">
      <alignment horizontal="center" vertical="center" wrapText="1" readingOrder="1"/>
    </xf>
    <xf numFmtId="0" fontId="16" fillId="0" borderId="0" xfId="0" applyFont="1" applyAlignment="1">
      <alignment wrapText="1"/>
    </xf>
    <xf numFmtId="0" fontId="12" fillId="0" borderId="0" xfId="0" applyFont="1"/>
    <xf numFmtId="167" fontId="11" fillId="9" borderId="3" xfId="0" applyNumberFormat="1" applyFont="1" applyFill="1" applyBorder="1" applyAlignment="1" applyProtection="1">
      <alignment vertical="center"/>
      <protection locked="0"/>
    </xf>
    <xf numFmtId="164" fontId="11" fillId="9" borderId="4" xfId="0" applyNumberFormat="1" applyFont="1" applyFill="1" applyBorder="1" applyAlignment="1" applyProtection="1">
      <alignment vertical="center" wrapText="1"/>
      <protection locked="0"/>
    </xf>
    <xf numFmtId="0" fontId="11" fillId="9" borderId="4" xfId="0" applyFont="1" applyFill="1" applyBorder="1" applyAlignment="1" applyProtection="1">
      <alignment vertical="center" wrapText="1"/>
      <protection locked="0"/>
    </xf>
    <xf numFmtId="0" fontId="11" fillId="9" borderId="5" xfId="0" applyFont="1" applyFill="1" applyBorder="1" applyAlignment="1" applyProtection="1">
      <alignment vertical="center" wrapText="1"/>
      <protection locked="0"/>
    </xf>
    <xf numFmtId="167" fontId="11" fillId="9" borderId="3" xfId="0" applyNumberFormat="1" applyFont="1" applyFill="1" applyBorder="1" applyAlignment="1" applyProtection="1">
      <alignment vertical="center" wrapText="1"/>
      <protection locked="0"/>
    </xf>
    <xf numFmtId="0" fontId="0" fillId="9" borderId="4" xfId="0" applyFill="1" applyBorder="1" applyAlignment="1" applyProtection="1">
      <alignment vertical="center" wrapText="1"/>
      <protection locked="0"/>
    </xf>
    <xf numFmtId="0" fontId="0" fillId="9" borderId="5" xfId="0" applyFill="1" applyBorder="1" applyAlignment="1" applyProtection="1">
      <alignment vertical="center" wrapText="1"/>
      <protection locked="0"/>
    </xf>
    <xf numFmtId="0" fontId="11" fillId="9" borderId="4" xfId="0" applyFont="1" applyFill="1" applyBorder="1" applyAlignment="1" applyProtection="1">
      <alignment horizontal="left" vertical="center" wrapText="1"/>
      <protection locked="0"/>
    </xf>
    <xf numFmtId="164" fontId="11" fillId="9" borderId="4" xfId="0" applyNumberFormat="1" applyFont="1" applyFill="1" applyBorder="1" applyAlignment="1" applyProtection="1">
      <alignment horizontal="right" vertical="center" wrapText="1"/>
      <protection locked="0"/>
    </xf>
    <xf numFmtId="167" fontId="11" fillId="9" borderId="7" xfId="0" applyNumberFormat="1" applyFont="1" applyFill="1" applyBorder="1" applyAlignment="1" applyProtection="1">
      <alignment vertical="center" wrapText="1"/>
      <protection locked="0"/>
    </xf>
    <xf numFmtId="164" fontId="11" fillId="9" borderId="8" xfId="0" applyNumberFormat="1" applyFont="1" applyFill="1" applyBorder="1" applyAlignment="1" applyProtection="1">
      <alignment vertical="center" wrapText="1"/>
      <protection locked="0"/>
    </xf>
    <xf numFmtId="0" fontId="11" fillId="9" borderId="8" xfId="0" applyFont="1" applyFill="1" applyBorder="1" applyAlignment="1" applyProtection="1">
      <alignment vertical="center" wrapText="1"/>
      <protection locked="0"/>
    </xf>
    <xf numFmtId="0" fontId="11" fillId="9" borderId="9" xfId="0" applyFont="1" applyFill="1" applyBorder="1" applyAlignment="1" applyProtection="1">
      <alignment vertical="center" wrapText="1"/>
      <protection locked="0"/>
    </xf>
    <xf numFmtId="167" fontId="11" fillId="3" borderId="3" xfId="0" applyNumberFormat="1" applyFont="1" applyFill="1" applyBorder="1" applyAlignment="1" applyProtection="1">
      <alignment vertical="center"/>
      <protection locked="0"/>
    </xf>
    <xf numFmtId="164" fontId="11" fillId="3" borderId="4" xfId="0" applyNumberFormat="1" applyFont="1" applyFill="1" applyBorder="1" applyAlignment="1" applyProtection="1">
      <alignment vertical="center" wrapText="1"/>
      <protection locked="0"/>
    </xf>
    <xf numFmtId="0" fontId="11" fillId="3" borderId="4" xfId="0" applyFont="1" applyFill="1" applyBorder="1" applyAlignment="1" applyProtection="1">
      <alignment vertical="center" wrapText="1"/>
      <protection locked="0"/>
    </xf>
    <xf numFmtId="0" fontId="11" fillId="3" borderId="5" xfId="0" applyFont="1" applyFill="1" applyBorder="1" applyAlignment="1" applyProtection="1">
      <alignment vertical="center" wrapText="1"/>
      <protection locked="0"/>
    </xf>
    <xf numFmtId="0" fontId="16" fillId="3" borderId="0" xfId="0" applyFont="1" applyFill="1" applyAlignment="1">
      <alignment horizontal="left" vertical="center" wrapText="1"/>
    </xf>
    <xf numFmtId="0" fontId="15" fillId="3" borderId="0" xfId="0" applyFont="1" applyFill="1" applyAlignment="1">
      <alignment horizontal="left" vertical="center" readingOrder="1"/>
    </xf>
    <xf numFmtId="166" fontId="15" fillId="3" borderId="0" xfId="0" applyNumberFormat="1" applyFont="1" applyFill="1" applyAlignment="1">
      <alignment horizontal="left" vertical="center" wrapText="1"/>
    </xf>
    <xf numFmtId="1" fontId="15" fillId="3" borderId="0" xfId="0" applyNumberFormat="1" applyFont="1" applyFill="1" applyAlignment="1">
      <alignment horizontal="center" vertical="center" wrapText="1"/>
    </xf>
    <xf numFmtId="166" fontId="27" fillId="3" borderId="0" xfId="0" applyNumberFormat="1" applyFont="1" applyFill="1" applyAlignment="1">
      <alignment horizontal="center" vertical="center" wrapText="1"/>
    </xf>
    <xf numFmtId="167" fontId="11" fillId="10" borderId="3" xfId="0" applyNumberFormat="1" applyFont="1" applyFill="1" applyBorder="1" applyAlignment="1" applyProtection="1">
      <alignment vertical="center"/>
      <protection locked="0"/>
    </xf>
    <xf numFmtId="164" fontId="11" fillId="10" borderId="4" xfId="0" applyNumberFormat="1" applyFont="1" applyFill="1" applyBorder="1" applyAlignment="1" applyProtection="1">
      <alignment vertical="center" wrapText="1"/>
      <protection locked="0"/>
    </xf>
    <xf numFmtId="0" fontId="11" fillId="10" borderId="4" xfId="0" applyFont="1" applyFill="1" applyBorder="1" applyAlignment="1" applyProtection="1">
      <alignment vertical="center" wrapText="1"/>
      <protection locked="0"/>
    </xf>
    <xf numFmtId="0" fontId="11" fillId="10" borderId="5" xfId="0" applyFont="1" applyFill="1" applyBorder="1" applyAlignment="1" applyProtection="1">
      <alignment vertical="center" wrapText="1"/>
      <protection locked="0"/>
    </xf>
    <xf numFmtId="167" fontId="11" fillId="10" borderId="3" xfId="0" applyNumberFormat="1" applyFont="1" applyFill="1" applyBorder="1" applyAlignment="1" applyProtection="1">
      <alignment vertical="center" wrapText="1"/>
      <protection locked="0"/>
    </xf>
    <xf numFmtId="0" fontId="0" fillId="10" borderId="4" xfId="0" applyFill="1" applyBorder="1" applyAlignment="1" applyProtection="1">
      <alignment vertical="center" wrapText="1"/>
      <protection locked="0"/>
    </xf>
    <xf numFmtId="0" fontId="0" fillId="10" borderId="5" xfId="0" applyFill="1" applyBorder="1" applyAlignment="1" applyProtection="1">
      <alignment vertical="center" wrapText="1"/>
      <protection locked="0"/>
    </xf>
    <xf numFmtId="0" fontId="0" fillId="10" borderId="4" xfId="0" applyFill="1" applyBorder="1" applyAlignment="1" applyProtection="1">
      <alignment horizontal="left" vertical="center" wrapText="1"/>
      <protection locked="0"/>
    </xf>
    <xf numFmtId="0" fontId="11" fillId="10" borderId="4" xfId="0" applyFont="1" applyFill="1" applyBorder="1" applyAlignment="1" applyProtection="1">
      <alignment horizontal="left" vertical="center" wrapText="1"/>
      <protection locked="0"/>
    </xf>
    <xf numFmtId="164" fontId="11" fillId="10" borderId="4" xfId="0" applyNumberFormat="1" applyFont="1" applyFill="1" applyBorder="1" applyAlignment="1" applyProtection="1">
      <alignment horizontal="right" vertical="center" wrapText="1"/>
      <protection locked="0"/>
    </xf>
    <xf numFmtId="0" fontId="0" fillId="10" borderId="5" xfId="0" applyFill="1" applyBorder="1" applyAlignment="1" applyProtection="1">
      <alignment horizontal="left" vertical="center" wrapText="1"/>
      <protection locked="0"/>
    </xf>
    <xf numFmtId="0" fontId="27" fillId="3" borderId="0" xfId="0" applyFont="1" applyFill="1" applyAlignment="1">
      <alignment horizontal="center" vertical="center" wrapText="1"/>
    </xf>
    <xf numFmtId="167" fontId="11" fillId="10" borderId="3" xfId="0" applyNumberFormat="1" applyFont="1" applyFill="1" applyBorder="1" applyAlignment="1" applyProtection="1">
      <alignment horizontal="right" vertical="center"/>
      <protection locked="0"/>
    </xf>
    <xf numFmtId="167" fontId="30" fillId="10" borderId="3" xfId="0" applyNumberFormat="1" applyFont="1" applyFill="1" applyBorder="1" applyAlignment="1" applyProtection="1">
      <alignment horizontal="right" vertical="center"/>
      <protection locked="0"/>
    </xf>
    <xf numFmtId="167" fontId="11" fillId="10" borderId="3" xfId="0" applyNumberFormat="1" applyFont="1" applyFill="1" applyBorder="1" applyAlignment="1" applyProtection="1">
      <alignment horizontal="right"/>
      <protection locked="0"/>
    </xf>
    <xf numFmtId="0" fontId="10" fillId="10" borderId="2" xfId="0" applyFont="1" applyFill="1" applyBorder="1" applyAlignment="1" applyProtection="1">
      <alignment horizontal="left" vertical="center" wrapText="1" readingOrder="1"/>
      <protection locked="0"/>
    </xf>
    <xf numFmtId="167" fontId="9" fillId="0" borderId="2" xfId="0" applyNumberFormat="1" applyFont="1" applyBorder="1" applyAlignment="1">
      <alignment horizontal="left" vertical="center" wrapText="1" readingOrder="1"/>
    </xf>
    <xf numFmtId="0" fontId="27" fillId="3" borderId="0" xfId="0" applyFont="1" applyFill="1" applyAlignment="1">
      <alignment horizontal="center" vertical="center" wrapText="1"/>
    </xf>
    <xf numFmtId="0" fontId="18" fillId="2" borderId="0" xfId="0" applyFont="1" applyFill="1" applyAlignment="1">
      <alignment horizontal="center" vertical="center"/>
    </xf>
    <xf numFmtId="0" fontId="14" fillId="3" borderId="0" xfId="0" applyFont="1" applyFill="1" applyAlignment="1">
      <alignment horizontal="center" vertical="center" wrapText="1" readingOrder="1"/>
    </xf>
    <xf numFmtId="0" fontId="3" fillId="0" borderId="1" xfId="0" applyFont="1" applyBorder="1" applyAlignment="1">
      <alignment horizontal="center" vertical="center" wrapText="1" readingOrder="1"/>
    </xf>
    <xf numFmtId="0" fontId="3" fillId="0" borderId="0" xfId="0" applyFont="1" applyAlignment="1">
      <alignment horizontal="center" vertical="center" wrapText="1" readingOrder="1"/>
    </xf>
    <xf numFmtId="0" fontId="5" fillId="0" borderId="1" xfId="0" applyFont="1" applyBorder="1" applyAlignment="1">
      <alignment horizontal="center" vertical="center" wrapText="1" readingOrder="1"/>
    </xf>
    <xf numFmtId="0" fontId="5" fillId="0" borderId="0" xfId="0" applyFont="1" applyAlignment="1">
      <alignment horizontal="center" vertical="center" wrapText="1" readingOrder="1"/>
    </xf>
    <xf numFmtId="0" fontId="16" fillId="3" borderId="0" xfId="0" applyFont="1" applyFill="1" applyAlignment="1">
      <alignment horizontal="center" vertical="center" wrapText="1" readingOrder="1"/>
    </xf>
    <xf numFmtId="0" fontId="11" fillId="0" borderId="0" xfId="0" applyFont="1" applyAlignment="1">
      <alignment horizontal="center" vertical="center" wrapText="1" readingOrder="1"/>
    </xf>
    <xf numFmtId="0" fontId="9" fillId="0" borderId="6" xfId="0" applyFont="1" applyBorder="1" applyAlignment="1">
      <alignment horizontal="left" vertical="center"/>
    </xf>
    <xf numFmtId="0" fontId="29" fillId="2" borderId="0" xfId="0" applyFont="1" applyFill="1" applyAlignment="1">
      <alignment horizontal="center" vertical="center"/>
    </xf>
    <xf numFmtId="0" fontId="28" fillId="10" borderId="2" xfId="0" applyFont="1" applyFill="1" applyBorder="1" applyAlignment="1" applyProtection="1">
      <alignment horizontal="left" vertical="center" wrapText="1" readingOrder="1"/>
      <protection locked="0"/>
    </xf>
    <xf numFmtId="167" fontId="28" fillId="10" borderId="2" xfId="0" applyNumberFormat="1" applyFont="1" applyFill="1" applyBorder="1" applyAlignment="1" applyProtection="1">
      <alignment horizontal="left" vertical="center" wrapText="1" readingOrder="1"/>
      <protection locked="0"/>
    </xf>
    <xf numFmtId="0" fontId="5" fillId="0" borderId="0" xfId="0" applyFont="1" applyAlignment="1">
      <alignment horizontal="center" vertical="center" wrapText="1"/>
    </xf>
    <xf numFmtId="0" fontId="6" fillId="0" borderId="0" xfId="0" applyFont="1" applyAlignment="1">
      <alignment horizontal="center" vertical="center" wrapText="1"/>
    </xf>
    <xf numFmtId="0" fontId="3" fillId="0" borderId="0" xfId="0" applyFont="1" applyAlignment="1">
      <alignment horizontal="center" vertical="center" wrapText="1"/>
    </xf>
    <xf numFmtId="0" fontId="9" fillId="0" borderId="0" xfId="0" applyFont="1" applyAlignment="1">
      <alignment horizontal="center" vertical="center" wrapText="1"/>
    </xf>
    <xf numFmtId="0" fontId="7" fillId="0" borderId="0" xfId="0" applyFont="1" applyAlignment="1">
      <alignment horizontal="center" vertical="center" wrapText="1"/>
    </xf>
    <xf numFmtId="0" fontId="7" fillId="0" borderId="0" xfId="0" applyFont="1" applyAlignment="1">
      <alignment horizontal="center" vertical="center"/>
    </xf>
  </cellXfs>
  <cellStyles count="2">
    <cellStyle name="Currency" xfId="1" builtinId="4"/>
    <cellStyle name="Normal" xfId="0" builtinId="0"/>
  </cellStyles>
  <dxfs count="2">
    <dxf>
      <font>
        <color theme="1" tint="0.499984740745262"/>
      </font>
      <fill>
        <patternFill>
          <bgColor rgb="FFCCFFCC"/>
        </patternFill>
      </fill>
    </dxf>
    <dxf>
      <font>
        <color theme="1" tint="0.499984740745262"/>
      </font>
      <fill>
        <patternFill>
          <bgColor rgb="FFCCFFCC"/>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CC"/>
      <color rgb="FFCCFF66"/>
      <color rgb="FFFF9900"/>
      <color rgb="FF99FF99"/>
      <color rgb="FF00FF00"/>
      <color rgb="FF00660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39997558519241921"/>
    <pageSetUpPr fitToPage="1"/>
  </sheetPr>
  <dimension ref="A1:K61"/>
  <sheetViews>
    <sheetView tabSelected="1" zoomScaleNormal="100" workbookViewId="0">
      <selection activeCell="B7" sqref="B7:F7"/>
    </sheetView>
  </sheetViews>
  <sheetFormatPr defaultColWidth="0" defaultRowHeight="12.75" zeroHeight="1" x14ac:dyDescent="0.2"/>
  <cols>
    <col min="1" max="1" width="35.7109375" customWidth="1"/>
    <col min="2" max="2" width="21.5703125" customWidth="1"/>
    <col min="3" max="3" width="33.5703125" customWidth="1"/>
    <col min="4" max="4" width="4.42578125" customWidth="1"/>
    <col min="5" max="5" width="29" customWidth="1"/>
    <col min="6" max="6" width="19" customWidth="1"/>
    <col min="7" max="7" width="42" customWidth="1"/>
    <col min="8" max="11" width="9.140625" hidden="1" customWidth="1"/>
    <col min="12" max="16384" width="9.140625" hidden="1"/>
  </cols>
  <sheetData>
    <row r="1" spans="1:11" ht="26.25" customHeight="1" x14ac:dyDescent="0.2">
      <c r="A1" s="127" t="s">
        <v>2</v>
      </c>
      <c r="B1" s="127"/>
      <c r="C1" s="127"/>
      <c r="D1" s="127"/>
      <c r="E1" s="127"/>
      <c r="F1" s="127"/>
      <c r="G1" s="17"/>
      <c r="H1" s="17"/>
      <c r="I1" s="17"/>
      <c r="J1" s="17"/>
      <c r="K1" s="17"/>
    </row>
    <row r="2" spans="1:11" ht="21" customHeight="1" x14ac:dyDescent="0.2">
      <c r="A2" s="3" t="s">
        <v>3</v>
      </c>
      <c r="B2" s="128" t="s">
        <v>122</v>
      </c>
      <c r="C2" s="128"/>
      <c r="D2" s="128"/>
      <c r="E2" s="128"/>
      <c r="F2" s="128"/>
      <c r="G2" s="17"/>
      <c r="H2" s="17"/>
      <c r="I2" s="17"/>
      <c r="J2" s="17"/>
      <c r="K2" s="17"/>
    </row>
    <row r="3" spans="1:11" ht="15.75" x14ac:dyDescent="0.2">
      <c r="A3" s="3" t="s">
        <v>4</v>
      </c>
      <c r="B3" s="128" t="s">
        <v>138</v>
      </c>
      <c r="C3" s="128"/>
      <c r="D3" s="128"/>
      <c r="E3" s="128"/>
      <c r="F3" s="128"/>
      <c r="G3" s="17"/>
      <c r="H3" s="17"/>
      <c r="I3" s="17"/>
      <c r="J3" s="17"/>
      <c r="K3" s="17"/>
    </row>
    <row r="4" spans="1:11" ht="21" customHeight="1" x14ac:dyDescent="0.2">
      <c r="A4" s="3" t="s">
        <v>5</v>
      </c>
      <c r="B4" s="129">
        <v>45839</v>
      </c>
      <c r="C4" s="129"/>
      <c r="D4" s="129"/>
      <c r="E4" s="129"/>
      <c r="F4" s="129"/>
      <c r="G4" s="17"/>
      <c r="H4" s="17"/>
      <c r="I4" s="17"/>
      <c r="J4" s="17"/>
      <c r="K4" s="17"/>
    </row>
    <row r="5" spans="1:11" ht="21" customHeight="1" x14ac:dyDescent="0.2">
      <c r="A5" s="3" t="s">
        <v>6</v>
      </c>
      <c r="B5" s="129">
        <v>46203</v>
      </c>
      <c r="C5" s="129"/>
      <c r="D5" s="129"/>
      <c r="E5" s="129"/>
      <c r="F5" s="129"/>
      <c r="G5" s="17"/>
      <c r="H5" s="17"/>
      <c r="I5" s="17"/>
      <c r="J5" s="17"/>
      <c r="K5" s="17"/>
    </row>
    <row r="6" spans="1:11" ht="21" customHeight="1" x14ac:dyDescent="0.2">
      <c r="A6" s="3" t="s">
        <v>7</v>
      </c>
      <c r="B6" s="126" t="str">
        <f>IF(AND(Travel!B7&lt;&gt;A30,Hospitality!B7&lt;&gt;A30,'All other expenses'!B7&lt;&gt;A30,'Gifts and benefits'!B7&lt;&gt;A30),A31,IF(AND(Travel!B7=A30,Hospitality!B7=A30,'All other expenses'!B7=A30,'Gifts and benefits'!B7=A30),A33,A32))</f>
        <v>Data and totals checked on all sheets</v>
      </c>
      <c r="C6" s="126"/>
      <c r="D6" s="126"/>
      <c r="E6" s="126"/>
      <c r="F6" s="126"/>
      <c r="G6" s="23"/>
      <c r="H6" s="17"/>
      <c r="I6" s="17"/>
      <c r="J6" s="17"/>
      <c r="K6" s="17"/>
    </row>
    <row r="7" spans="1:11" ht="31.5" x14ac:dyDescent="0.2">
      <c r="A7" s="3" t="s">
        <v>8</v>
      </c>
      <c r="B7" s="115" t="s">
        <v>41</v>
      </c>
      <c r="C7" s="115"/>
      <c r="D7" s="115"/>
      <c r="E7" s="115"/>
      <c r="F7" s="115"/>
      <c r="G7" s="23"/>
      <c r="H7" s="17"/>
      <c r="I7" s="17"/>
      <c r="J7" s="17"/>
      <c r="K7" s="17"/>
    </row>
    <row r="8" spans="1:11" ht="25.5" customHeight="1" x14ac:dyDescent="0.2">
      <c r="A8" s="3" t="s">
        <v>10</v>
      </c>
      <c r="B8" s="115" t="s">
        <v>123</v>
      </c>
      <c r="C8" s="115"/>
      <c r="D8" s="115"/>
      <c r="E8" s="115"/>
      <c r="F8" s="115"/>
      <c r="G8" s="23"/>
      <c r="H8" s="17"/>
      <c r="I8" s="17"/>
      <c r="J8" s="17"/>
      <c r="K8" s="17"/>
    </row>
    <row r="9" spans="1:11" ht="66.75" customHeight="1" x14ac:dyDescent="0.2">
      <c r="A9" s="125" t="s">
        <v>12</v>
      </c>
      <c r="B9" s="125"/>
      <c r="C9" s="125"/>
      <c r="D9" s="125"/>
      <c r="E9" s="125"/>
      <c r="F9" s="125"/>
      <c r="G9" s="23"/>
      <c r="H9" s="17"/>
      <c r="I9" s="17"/>
      <c r="J9" s="17"/>
      <c r="K9" s="17"/>
    </row>
    <row r="10" spans="1:11" s="77" customFormat="1" ht="36" customHeight="1" x14ac:dyDescent="0.2">
      <c r="A10" s="71" t="s">
        <v>13</v>
      </c>
      <c r="B10" s="72" t="s">
        <v>14</v>
      </c>
      <c r="C10" s="72" t="s">
        <v>15</v>
      </c>
      <c r="D10" s="73"/>
      <c r="E10" s="74" t="s">
        <v>1</v>
      </c>
      <c r="F10" s="75" t="s">
        <v>16</v>
      </c>
      <c r="G10" s="76"/>
      <c r="H10" s="76"/>
      <c r="I10" s="76"/>
      <c r="J10" s="76"/>
      <c r="K10" s="76"/>
    </row>
    <row r="11" spans="1:11" ht="27.75" customHeight="1" x14ac:dyDescent="0.2">
      <c r="A11" s="8" t="s">
        <v>17</v>
      </c>
      <c r="B11" s="45">
        <f>B15+B16+B17</f>
        <v>4661.119999999999</v>
      </c>
      <c r="C11" s="51" t="str">
        <f>IF(Travel!B6="",A34,Travel!B6)</f>
        <v>Figures exclude GST</v>
      </c>
      <c r="D11" s="6"/>
      <c r="E11" s="8" t="s">
        <v>18</v>
      </c>
      <c r="F11" s="33">
        <f>'Gifts and benefits'!C25</f>
        <v>4</v>
      </c>
      <c r="G11" s="29"/>
      <c r="H11" s="29"/>
      <c r="I11" s="29"/>
      <c r="J11" s="29"/>
      <c r="K11" s="29"/>
    </row>
    <row r="12" spans="1:11" ht="27.75" customHeight="1" x14ac:dyDescent="0.2">
      <c r="A12" s="8" t="s">
        <v>0</v>
      </c>
      <c r="B12" s="45">
        <f>Hospitality!B25</f>
        <v>1704.4199999999998</v>
      </c>
      <c r="C12" s="51" t="str">
        <f>IF(Hospitality!B6="",A34,Hospitality!B6)</f>
        <v>Figures exclude GST</v>
      </c>
      <c r="D12" s="6"/>
      <c r="E12" s="8" t="s">
        <v>19</v>
      </c>
      <c r="F12" s="33">
        <f>'Gifts and benefits'!C26</f>
        <v>4</v>
      </c>
      <c r="G12" s="29"/>
      <c r="H12" s="29"/>
      <c r="I12" s="29"/>
      <c r="J12" s="29"/>
      <c r="K12" s="29"/>
    </row>
    <row r="13" spans="1:11" ht="27.75" customHeight="1" x14ac:dyDescent="0.2">
      <c r="A13" s="8" t="s">
        <v>20</v>
      </c>
      <c r="B13" s="45">
        <f>'All other expenses'!B25</f>
        <v>2535.17</v>
      </c>
      <c r="C13" s="51" t="str">
        <f>IF('All other expenses'!B6="",A34,'All other expenses'!B6)</f>
        <v>Figures exclude GST</v>
      </c>
      <c r="D13" s="6"/>
      <c r="E13" s="8" t="s">
        <v>21</v>
      </c>
      <c r="F13" s="33">
        <f>'Gifts and benefits'!C27</f>
        <v>0</v>
      </c>
      <c r="G13" s="17"/>
      <c r="H13" s="17"/>
      <c r="I13" s="17"/>
      <c r="J13" s="17"/>
      <c r="K13" s="17"/>
    </row>
    <row r="14" spans="1:11" ht="12.75" customHeight="1" x14ac:dyDescent="0.2">
      <c r="A14" s="7"/>
      <c r="B14" s="46"/>
      <c r="C14" s="52"/>
      <c r="D14" s="34"/>
      <c r="E14" s="6"/>
      <c r="F14" s="35"/>
      <c r="G14" s="17"/>
      <c r="H14" s="17"/>
      <c r="I14" s="17"/>
      <c r="J14" s="17"/>
      <c r="K14" s="17"/>
    </row>
    <row r="15" spans="1:11" ht="27.75" customHeight="1" x14ac:dyDescent="0.2">
      <c r="A15" s="9" t="s">
        <v>22</v>
      </c>
      <c r="B15" s="47">
        <f>Travel!B22</f>
        <v>2879.3499999999995</v>
      </c>
      <c r="C15" s="53" t="str">
        <f>C11</f>
        <v>Figures exclude GST</v>
      </c>
      <c r="D15" s="6"/>
      <c r="E15" s="6"/>
      <c r="F15" s="35"/>
      <c r="G15" s="17"/>
      <c r="H15" s="17"/>
      <c r="I15" s="17"/>
      <c r="J15" s="17"/>
      <c r="K15" s="17"/>
    </row>
    <row r="16" spans="1:11" ht="27.75" customHeight="1" x14ac:dyDescent="0.2">
      <c r="A16" s="9" t="s">
        <v>23</v>
      </c>
      <c r="B16" s="47">
        <f>Travel!B35</f>
        <v>1757.04</v>
      </c>
      <c r="C16" s="53" t="str">
        <f>C11</f>
        <v>Figures exclude GST</v>
      </c>
      <c r="D16" s="36"/>
      <c r="E16" s="6"/>
      <c r="F16" s="37"/>
      <c r="G16" s="17"/>
      <c r="H16" s="17"/>
      <c r="I16" s="17"/>
      <c r="J16" s="17"/>
      <c r="K16" s="17"/>
    </row>
    <row r="17" spans="1:11" ht="27.75" customHeight="1" x14ac:dyDescent="0.2">
      <c r="A17" s="9" t="s">
        <v>24</v>
      </c>
      <c r="B17" s="47">
        <f>Travel!B49</f>
        <v>24.73</v>
      </c>
      <c r="C17" s="53" t="str">
        <f>C11</f>
        <v>Figures exclude GST</v>
      </c>
      <c r="D17" s="6"/>
      <c r="E17" s="6"/>
      <c r="F17" s="37"/>
      <c r="G17" s="17"/>
      <c r="H17" s="17"/>
      <c r="I17" s="17"/>
      <c r="J17" s="17"/>
      <c r="K17" s="17"/>
    </row>
    <row r="18" spans="1:11" ht="27.75" customHeight="1" x14ac:dyDescent="0.2">
      <c r="A18" s="17"/>
      <c r="B18" s="19"/>
      <c r="C18" s="17"/>
      <c r="D18" s="5"/>
      <c r="E18" s="5"/>
      <c r="F18" s="28"/>
      <c r="G18" s="17"/>
      <c r="H18" s="17"/>
      <c r="I18" s="17"/>
      <c r="J18" s="17"/>
      <c r="K18" s="17"/>
    </row>
    <row r="19" spans="1:11" x14ac:dyDescent="0.2">
      <c r="A19" s="18" t="s">
        <v>25</v>
      </c>
      <c r="B19" s="19"/>
      <c r="C19" s="17"/>
      <c r="D19" s="17"/>
      <c r="E19" s="17"/>
      <c r="F19" s="17"/>
      <c r="G19" s="17"/>
      <c r="H19" s="17"/>
      <c r="I19" s="17"/>
      <c r="J19" s="17"/>
      <c r="K19" s="17"/>
    </row>
    <row r="20" spans="1:11" x14ac:dyDescent="0.2">
      <c r="A20" s="20" t="s">
        <v>26</v>
      </c>
      <c r="D20" s="17"/>
      <c r="E20" s="17"/>
      <c r="F20" s="17"/>
      <c r="G20" s="17"/>
      <c r="H20" s="17"/>
      <c r="I20" s="17"/>
      <c r="J20" s="17"/>
      <c r="K20" s="17"/>
    </row>
    <row r="21" spans="1:11" ht="12.6" customHeight="1" x14ac:dyDescent="0.2">
      <c r="A21" s="20" t="s">
        <v>27</v>
      </c>
      <c r="D21" s="17"/>
      <c r="E21" s="17"/>
      <c r="F21" s="17"/>
      <c r="G21" s="17"/>
      <c r="H21" s="17"/>
      <c r="I21" s="17"/>
      <c r="J21" s="17"/>
      <c r="K21" s="17"/>
    </row>
    <row r="22" spans="1:11" ht="12.6" customHeight="1" x14ac:dyDescent="0.2">
      <c r="A22" s="20" t="s">
        <v>28</v>
      </c>
      <c r="D22" s="17"/>
      <c r="E22" s="17"/>
      <c r="F22" s="17"/>
      <c r="G22" s="17"/>
      <c r="H22" s="17"/>
      <c r="I22" s="17"/>
      <c r="J22" s="17"/>
      <c r="K22" s="17"/>
    </row>
    <row r="23" spans="1:11" ht="12.6" customHeight="1" x14ac:dyDescent="0.2">
      <c r="A23" s="20" t="s">
        <v>29</v>
      </c>
      <c r="D23" s="17"/>
      <c r="E23" s="17"/>
      <c r="F23" s="17"/>
      <c r="G23" s="17"/>
      <c r="H23" s="17"/>
      <c r="I23" s="17"/>
      <c r="J23" s="17"/>
      <c r="K23" s="17"/>
    </row>
    <row r="24" spans="1:11" x14ac:dyDescent="0.2">
      <c r="A24" s="26"/>
      <c r="B24" s="17"/>
      <c r="C24" s="17"/>
      <c r="D24" s="17"/>
      <c r="E24" s="17"/>
      <c r="F24" s="17"/>
      <c r="G24" s="17"/>
      <c r="H24" s="17"/>
      <c r="I24" s="17"/>
      <c r="J24" s="17"/>
      <c r="K24" s="17"/>
    </row>
    <row r="25" spans="1:11" hidden="1" x14ac:dyDescent="0.2">
      <c r="A25" s="12" t="s">
        <v>30</v>
      </c>
      <c r="B25" s="13"/>
      <c r="C25" s="13"/>
      <c r="D25" s="13"/>
      <c r="E25" s="13"/>
      <c r="F25" s="13"/>
      <c r="G25" s="17"/>
      <c r="H25" s="17"/>
      <c r="I25" s="17"/>
      <c r="J25" s="17"/>
      <c r="K25" s="17"/>
    </row>
    <row r="26" spans="1:11" ht="12.75" hidden="1" customHeight="1" x14ac:dyDescent="0.2">
      <c r="A26" s="11" t="s">
        <v>31</v>
      </c>
      <c r="B26" s="4"/>
      <c r="C26" s="4"/>
      <c r="D26" s="11"/>
      <c r="E26" s="11"/>
      <c r="F26" s="11"/>
      <c r="G26" s="17"/>
      <c r="H26" s="17"/>
      <c r="I26" s="17"/>
      <c r="J26" s="17"/>
      <c r="K26" s="17"/>
    </row>
    <row r="27" spans="1:11" hidden="1" x14ac:dyDescent="0.2">
      <c r="A27" s="10" t="s">
        <v>32</v>
      </c>
      <c r="B27" s="10"/>
      <c r="C27" s="10"/>
      <c r="D27" s="10"/>
      <c r="E27" s="10"/>
      <c r="F27" s="10"/>
      <c r="G27" s="17"/>
      <c r="H27" s="17"/>
      <c r="I27" s="17"/>
      <c r="J27" s="17"/>
      <c r="K27" s="17"/>
    </row>
    <row r="28" spans="1:11" hidden="1" x14ac:dyDescent="0.2">
      <c r="A28" s="10" t="s">
        <v>33</v>
      </c>
      <c r="B28" s="10"/>
      <c r="C28" s="10"/>
      <c r="D28" s="10"/>
      <c r="E28" s="10"/>
      <c r="F28" s="10"/>
      <c r="G28" s="17"/>
      <c r="H28" s="17"/>
      <c r="I28" s="17"/>
      <c r="J28" s="17"/>
      <c r="K28" s="17"/>
    </row>
    <row r="29" spans="1:11" hidden="1" x14ac:dyDescent="0.2">
      <c r="A29" s="11" t="s">
        <v>34</v>
      </c>
      <c r="B29" s="11"/>
      <c r="C29" s="11"/>
      <c r="D29" s="11"/>
      <c r="E29" s="11"/>
      <c r="F29" s="11"/>
      <c r="G29" s="17"/>
      <c r="H29" s="17"/>
      <c r="I29" s="17"/>
      <c r="J29" s="17"/>
      <c r="K29" s="17"/>
    </row>
    <row r="30" spans="1:11" hidden="1" x14ac:dyDescent="0.2">
      <c r="A30" s="11" t="s">
        <v>35</v>
      </c>
      <c r="B30" s="11"/>
      <c r="C30" s="11"/>
      <c r="D30" s="11"/>
      <c r="E30" s="11"/>
      <c r="F30" s="11"/>
      <c r="G30" s="17"/>
      <c r="H30" s="17"/>
      <c r="I30" s="17"/>
      <c r="J30" s="17"/>
      <c r="K30" s="17"/>
    </row>
    <row r="31" spans="1:11" hidden="1" x14ac:dyDescent="0.2">
      <c r="A31" s="10" t="s">
        <v>36</v>
      </c>
      <c r="B31" s="10"/>
      <c r="C31" s="10"/>
      <c r="D31" s="10"/>
      <c r="E31" s="10"/>
      <c r="F31" s="10"/>
      <c r="G31" s="17"/>
      <c r="H31" s="17"/>
      <c r="I31" s="17"/>
      <c r="J31" s="17"/>
      <c r="K31" s="17"/>
    </row>
    <row r="32" spans="1:11" hidden="1" x14ac:dyDescent="0.2">
      <c r="A32" s="10" t="s">
        <v>37</v>
      </c>
      <c r="B32" s="10"/>
      <c r="C32" s="10"/>
      <c r="D32" s="10"/>
      <c r="E32" s="10"/>
      <c r="F32" s="10"/>
      <c r="G32" s="17"/>
      <c r="H32" s="17"/>
      <c r="I32" s="17"/>
      <c r="J32" s="17"/>
      <c r="K32" s="17"/>
    </row>
    <row r="33" spans="1:11" hidden="1" x14ac:dyDescent="0.2">
      <c r="A33" s="10" t="s">
        <v>38</v>
      </c>
      <c r="B33" s="10"/>
      <c r="C33" s="10"/>
      <c r="D33" s="10"/>
      <c r="E33" s="10"/>
      <c r="F33" s="10"/>
      <c r="G33" s="17"/>
      <c r="H33" s="17"/>
      <c r="I33" s="17"/>
      <c r="J33" s="17"/>
      <c r="K33" s="17"/>
    </row>
    <row r="34" spans="1:11" hidden="1" x14ac:dyDescent="0.2">
      <c r="A34" s="11" t="s">
        <v>39</v>
      </c>
      <c r="B34" s="11"/>
      <c r="C34" s="11"/>
      <c r="D34" s="11"/>
      <c r="E34" s="11"/>
      <c r="F34" s="11"/>
      <c r="G34" s="17"/>
      <c r="H34" s="17"/>
      <c r="I34" s="17"/>
      <c r="J34" s="17"/>
      <c r="K34" s="17"/>
    </row>
    <row r="35" spans="1:11" hidden="1" x14ac:dyDescent="0.2">
      <c r="A35" s="11" t="s">
        <v>40</v>
      </c>
      <c r="B35" s="11"/>
      <c r="C35" s="11"/>
      <c r="D35" s="11"/>
      <c r="E35" s="11"/>
      <c r="F35" s="11"/>
      <c r="G35" s="17"/>
      <c r="H35" s="17"/>
      <c r="I35" s="17"/>
      <c r="J35" s="17"/>
      <c r="K35" s="17"/>
    </row>
    <row r="36" spans="1:11" hidden="1" x14ac:dyDescent="0.2">
      <c r="A36" s="10" t="s">
        <v>9</v>
      </c>
      <c r="B36" s="49"/>
      <c r="C36" s="49"/>
      <c r="D36" s="49"/>
      <c r="E36" s="49"/>
      <c r="F36" s="49"/>
      <c r="G36" s="17"/>
      <c r="H36" s="17"/>
      <c r="I36" s="17"/>
      <c r="J36" s="17"/>
      <c r="K36" s="17"/>
    </row>
    <row r="37" spans="1:11" hidden="1" x14ac:dyDescent="0.2">
      <c r="A37" s="10" t="s">
        <v>41</v>
      </c>
      <c r="B37" s="49"/>
      <c r="C37" s="49"/>
      <c r="D37" s="49"/>
      <c r="E37" s="49"/>
      <c r="F37" s="49"/>
      <c r="G37" s="17"/>
      <c r="H37" s="17"/>
      <c r="I37" s="17"/>
      <c r="J37" s="17"/>
      <c r="K37" s="17"/>
    </row>
    <row r="38" spans="1:11" hidden="1" x14ac:dyDescent="0.2">
      <c r="A38" s="10" t="s">
        <v>11</v>
      </c>
      <c r="B38" s="49"/>
      <c r="C38" s="49"/>
      <c r="D38" s="49"/>
      <c r="E38" s="49"/>
      <c r="F38" s="49"/>
      <c r="G38" s="17"/>
      <c r="H38" s="17"/>
      <c r="I38" s="17"/>
      <c r="J38" s="17"/>
      <c r="K38" s="17"/>
    </row>
    <row r="39" spans="1:11" hidden="1" x14ac:dyDescent="0.2">
      <c r="A39" s="11" t="s">
        <v>42</v>
      </c>
      <c r="B39" s="4"/>
      <c r="C39" s="4"/>
      <c r="D39" s="4"/>
      <c r="E39" s="4"/>
      <c r="F39" s="4"/>
      <c r="G39" s="17"/>
      <c r="H39" s="17"/>
      <c r="I39" s="17"/>
      <c r="J39" s="17"/>
      <c r="K39" s="17"/>
    </row>
    <row r="40" spans="1:11" hidden="1" x14ac:dyDescent="0.2">
      <c r="A40" s="4" t="s">
        <v>43</v>
      </c>
      <c r="B40" s="4"/>
      <c r="C40" s="4"/>
      <c r="D40" s="4"/>
      <c r="E40" s="4"/>
      <c r="F40" s="4"/>
      <c r="G40" s="17"/>
      <c r="H40" s="17"/>
      <c r="I40" s="17"/>
      <c r="J40" s="17"/>
      <c r="K40" s="17"/>
    </row>
    <row r="41" spans="1:11" hidden="1" x14ac:dyDescent="0.2">
      <c r="A41" s="4" t="s">
        <v>44</v>
      </c>
      <c r="B41" s="4"/>
      <c r="C41" s="4"/>
      <c r="D41" s="4"/>
      <c r="E41" s="4"/>
      <c r="F41" s="4"/>
      <c r="G41" s="17"/>
      <c r="H41" s="17"/>
      <c r="I41" s="17"/>
      <c r="J41" s="17"/>
      <c r="K41" s="17"/>
    </row>
    <row r="42" spans="1:11" hidden="1" x14ac:dyDescent="0.2">
      <c r="A42" s="4" t="s">
        <v>45</v>
      </c>
      <c r="B42" s="4"/>
      <c r="C42" s="4"/>
      <c r="D42" s="4"/>
      <c r="E42" s="4"/>
      <c r="F42" s="4"/>
      <c r="G42" s="17"/>
      <c r="H42" s="17"/>
      <c r="I42" s="17"/>
      <c r="J42" s="17"/>
      <c r="K42" s="17"/>
    </row>
    <row r="43" spans="1:11" hidden="1" x14ac:dyDescent="0.2">
      <c r="A43" s="4" t="s">
        <v>46</v>
      </c>
      <c r="B43" s="4"/>
      <c r="C43" s="4"/>
      <c r="D43" s="4"/>
      <c r="E43" s="4"/>
      <c r="F43" s="4"/>
      <c r="G43" s="17"/>
      <c r="H43" s="17"/>
      <c r="I43" s="17"/>
      <c r="J43" s="17"/>
      <c r="K43" s="17"/>
    </row>
    <row r="44" spans="1:11" hidden="1" x14ac:dyDescent="0.2">
      <c r="A44" s="4" t="s">
        <v>47</v>
      </c>
      <c r="B44" s="4"/>
      <c r="C44" s="4"/>
      <c r="D44" s="4"/>
      <c r="E44" s="4"/>
      <c r="F44" s="4"/>
      <c r="G44" s="17"/>
      <c r="H44" s="17"/>
      <c r="I44" s="17"/>
      <c r="J44" s="17"/>
      <c r="K44" s="17"/>
    </row>
    <row r="45" spans="1:11" hidden="1" x14ac:dyDescent="0.2">
      <c r="A45" s="50" t="s">
        <v>48</v>
      </c>
      <c r="B45" s="49"/>
      <c r="C45" s="49"/>
      <c r="D45" s="49"/>
      <c r="E45" s="49"/>
      <c r="F45" s="49"/>
      <c r="G45" s="17"/>
      <c r="H45" s="17"/>
      <c r="I45" s="17"/>
      <c r="J45" s="17"/>
      <c r="K45" s="17"/>
    </row>
    <row r="46" spans="1:11" hidden="1" x14ac:dyDescent="0.2">
      <c r="A46" s="49" t="s">
        <v>49</v>
      </c>
      <c r="B46" s="49"/>
      <c r="C46" s="49"/>
      <c r="D46" s="49"/>
      <c r="E46" s="49"/>
      <c r="F46" s="49"/>
      <c r="G46" s="17"/>
      <c r="H46" s="17"/>
      <c r="I46" s="17"/>
      <c r="J46" s="17"/>
      <c r="K46" s="17"/>
    </row>
    <row r="47" spans="1:11" hidden="1" x14ac:dyDescent="0.2">
      <c r="A47" s="38">
        <v>-20000</v>
      </c>
      <c r="B47" s="4"/>
      <c r="C47" s="4"/>
      <c r="D47" s="4"/>
      <c r="E47" s="4"/>
      <c r="F47" s="4"/>
      <c r="G47" s="17"/>
      <c r="H47" s="17"/>
      <c r="I47" s="17"/>
      <c r="J47" s="17"/>
      <c r="K47" s="17"/>
    </row>
    <row r="48" spans="1:11" ht="25.5" hidden="1" x14ac:dyDescent="0.2">
      <c r="A48" s="65" t="s">
        <v>50</v>
      </c>
      <c r="B48" s="49"/>
      <c r="C48" s="49"/>
      <c r="D48" s="49"/>
      <c r="E48" s="49"/>
      <c r="F48" s="49"/>
      <c r="G48" s="17"/>
      <c r="H48" s="17"/>
      <c r="I48" s="17"/>
      <c r="J48" s="17"/>
      <c r="K48" s="17"/>
    </row>
    <row r="49" spans="1:11" ht="25.5" hidden="1" x14ac:dyDescent="0.2">
      <c r="A49" s="65" t="s">
        <v>51</v>
      </c>
      <c r="B49" s="49"/>
      <c r="C49" s="49"/>
      <c r="D49" s="49"/>
      <c r="E49" s="49"/>
      <c r="F49" s="49"/>
      <c r="G49" s="17"/>
      <c r="H49" s="17"/>
      <c r="I49" s="17"/>
      <c r="J49" s="17"/>
      <c r="K49" s="17"/>
    </row>
    <row r="50" spans="1:11" ht="25.5" hidden="1" x14ac:dyDescent="0.2">
      <c r="A50" s="66" t="s">
        <v>52</v>
      </c>
      <c r="B50" s="4"/>
      <c r="C50" s="4"/>
      <c r="D50" s="4"/>
      <c r="E50" s="4"/>
      <c r="F50" s="4"/>
      <c r="G50" s="17"/>
      <c r="H50" s="17"/>
      <c r="I50" s="17"/>
      <c r="J50" s="17"/>
      <c r="K50" s="17"/>
    </row>
    <row r="51" spans="1:11" ht="25.5" hidden="1" x14ac:dyDescent="0.2">
      <c r="A51" s="66" t="s">
        <v>53</v>
      </c>
      <c r="B51" s="4"/>
      <c r="C51" s="4"/>
      <c r="D51" s="4"/>
      <c r="E51" s="4"/>
      <c r="F51" s="4"/>
      <c r="G51" s="17"/>
      <c r="H51" s="17"/>
      <c r="I51" s="17"/>
      <c r="J51" s="17"/>
      <c r="K51" s="17"/>
    </row>
    <row r="52" spans="1:11" ht="38.25" hidden="1" x14ac:dyDescent="0.2">
      <c r="A52" s="66" t="s">
        <v>54</v>
      </c>
      <c r="B52" s="58"/>
      <c r="C52" s="58"/>
      <c r="D52" s="58"/>
      <c r="E52" s="11"/>
      <c r="F52" s="11"/>
      <c r="G52" s="17"/>
      <c r="H52" s="17"/>
      <c r="I52" s="17"/>
      <c r="J52" s="17"/>
      <c r="K52" s="17"/>
    </row>
    <row r="53" spans="1:11" hidden="1" x14ac:dyDescent="0.2">
      <c r="A53" s="63" t="s">
        <v>55</v>
      </c>
      <c r="B53" s="57"/>
      <c r="C53" s="57"/>
      <c r="D53" s="57"/>
      <c r="E53" s="10"/>
      <c r="F53" s="10" t="b">
        <v>1</v>
      </c>
      <c r="G53" s="17"/>
      <c r="H53" s="17"/>
      <c r="I53" s="17"/>
      <c r="J53" s="17"/>
      <c r="K53" s="17"/>
    </row>
    <row r="54" spans="1:11" hidden="1" x14ac:dyDescent="0.2">
      <c r="A54" s="64" t="s">
        <v>56</v>
      </c>
      <c r="B54" s="63"/>
      <c r="C54" s="63"/>
      <c r="D54" s="63"/>
      <c r="E54" s="10"/>
      <c r="F54" s="10" t="b">
        <v>0</v>
      </c>
      <c r="G54" s="17"/>
      <c r="H54" s="17"/>
      <c r="I54" s="17"/>
      <c r="J54" s="17"/>
      <c r="K54" s="17"/>
    </row>
    <row r="55" spans="1:11" hidden="1" x14ac:dyDescent="0.2">
      <c r="A55" s="67"/>
      <c r="B55" s="59">
        <f>COUNT(Travel!B12:B21)</f>
        <v>5</v>
      </c>
      <c r="C55" s="59"/>
      <c r="D55" s="59">
        <f>COUNTIF(Travel!D12:D21,"*")</f>
        <v>5</v>
      </c>
      <c r="E55" s="60"/>
      <c r="F55" s="60" t="b">
        <f>MIN(B55,D55)=MAX(B55,D55)</f>
        <v>1</v>
      </c>
      <c r="G55" s="17"/>
      <c r="H55" s="17"/>
      <c r="I55" s="17"/>
      <c r="J55" s="17"/>
      <c r="K55" s="17"/>
    </row>
    <row r="56" spans="1:11" hidden="1" x14ac:dyDescent="0.2">
      <c r="A56" s="67" t="s">
        <v>57</v>
      </c>
      <c r="B56" s="59">
        <f>COUNT(Travel!B26:B34)</f>
        <v>5</v>
      </c>
      <c r="C56" s="59"/>
      <c r="D56" s="59">
        <f>COUNTIF(Travel!D26:D34,"*")</f>
        <v>5</v>
      </c>
      <c r="E56" s="60"/>
      <c r="F56" s="60" t="b">
        <f>MIN(B56,D56)=MAX(B56,D56)</f>
        <v>1</v>
      </c>
    </row>
    <row r="57" spans="1:11" hidden="1" x14ac:dyDescent="0.2">
      <c r="A57" s="68"/>
      <c r="B57" s="59">
        <f>COUNT(Travel!B39:B48)</f>
        <v>2</v>
      </c>
      <c r="C57" s="59"/>
      <c r="D57" s="59">
        <f>COUNTIF(Travel!D39:D48,"*")</f>
        <v>2</v>
      </c>
      <c r="E57" s="60"/>
      <c r="F57" s="60" t="b">
        <f>MIN(B57,D57)=MAX(B57,D57)</f>
        <v>1</v>
      </c>
    </row>
    <row r="58" spans="1:11" hidden="1" x14ac:dyDescent="0.2">
      <c r="A58" s="69" t="s">
        <v>58</v>
      </c>
      <c r="B58" s="61">
        <f>COUNT(Hospitality!B11:B24)</f>
        <v>4</v>
      </c>
      <c r="C58" s="61"/>
      <c r="D58" s="61">
        <f>COUNTIF(Hospitality!D11:D24,"*")</f>
        <v>4</v>
      </c>
      <c r="E58" s="62"/>
      <c r="F58" s="62" t="b">
        <f>MIN(B58,D58)=MAX(B58,D58)</f>
        <v>1</v>
      </c>
    </row>
    <row r="59" spans="1:11" hidden="1" x14ac:dyDescent="0.2">
      <c r="A59" s="70" t="s">
        <v>59</v>
      </c>
      <c r="B59" s="60">
        <f>COUNT('All other expenses'!B11:B24)</f>
        <v>3</v>
      </c>
      <c r="C59" s="60"/>
      <c r="D59" s="60">
        <f>COUNTIF('All other expenses'!D11:D24,"*")</f>
        <v>3</v>
      </c>
      <c r="E59" s="60"/>
      <c r="F59" s="60" t="b">
        <f>MIN(B59,D59)=MAX(B59,D59)</f>
        <v>1</v>
      </c>
    </row>
    <row r="60" spans="1:11" hidden="1" x14ac:dyDescent="0.2">
      <c r="A60" s="69" t="s">
        <v>60</v>
      </c>
      <c r="B60" s="61">
        <f>COUNTIF('Gifts and benefits'!B11:B24,"*")</f>
        <v>4</v>
      </c>
      <c r="C60" s="61">
        <f>COUNTIF('Gifts and benefits'!C11:C24,"*")</f>
        <v>4</v>
      </c>
      <c r="D60" s="61"/>
      <c r="E60" s="61">
        <f>COUNTA('Gifts and benefits'!E11:E24)</f>
        <v>4</v>
      </c>
      <c r="F60" s="62" t="b">
        <f>MIN(B60,C60,E60)=MAX(B60,C60,E60)</f>
        <v>1</v>
      </c>
    </row>
    <row r="61" spans="1:11" x14ac:dyDescent="0.2"/>
  </sheetData>
  <sheetProtection formatCells="0" insertRows="0" deleteRows="0"/>
  <mergeCells count="9">
    <mergeCell ref="A9:F9"/>
    <mergeCell ref="B7:F7"/>
    <mergeCell ref="B6:F6"/>
    <mergeCell ref="A1:F1"/>
    <mergeCell ref="B2:F2"/>
    <mergeCell ref="B3:F3"/>
    <mergeCell ref="B4:F4"/>
    <mergeCell ref="B5:F5"/>
    <mergeCell ref="B8:F8"/>
  </mergeCells>
  <conditionalFormatting sqref="B7:F7">
    <cfRule type="cellIs" dxfId="1" priority="2" operator="equal">
      <formula>$A$36</formula>
    </cfRule>
  </conditionalFormatting>
  <conditionalFormatting sqref="B8:F8">
    <cfRule type="cellIs" dxfId="0" priority="1" operator="equal">
      <formula>$A$38</formula>
    </cfRule>
  </conditionalFormatting>
  <dataValidations count="6">
    <dataValidation type="list" allowBlank="1" showInputMessage="1" showErrorMessage="1" error="Use the drop down list (at the right of the cell)" prompt="This disclosure must be approved by the Departmental Secretary or Chief Executive - use the drop down list (at right of cell) to indicate whether this has been completed" sqref="B7:F7" xr:uid="{00000000-0002-0000-0100-000000000000}">
      <formula1>$A$36:$A$37</formula1>
    </dataValidation>
    <dataValidation allowBlank="1" showInputMessage="1" showErrorMessage="1" prompt="This disclosure must be approved by another appropriate party (e.g. Audit and Risk Committee member, Board Chair or Chief Financial Officer)_x000a__x000a_Use this cell to indicate who has approved the disclosure" sqref="B8:F8" xr:uid="{00000000-0002-0000-0100-000001000000}"/>
    <dataValidation allowBlank="1" showInputMessage="1" showErrorMessage="1" prompt="Headings on following tabs will pre populate with what you enter here" sqref="B2:F2" xr:uid="{00000000-0002-0000-0100-000002000000}"/>
    <dataValidation allowBlank="1" showInputMessage="1" showErrorMessage="1" prompt="Headings on following tabs will pre populate with what you enter here_x000a__x000a_Create a new workbook for a new Departmental Secretary or Chief Executive" sqref="B3:F3" xr:uid="{00000000-0002-0000-0100-000003000000}"/>
    <dataValidation allowBlank="1" showInputMessage="1" showErrorMessage="1" prompt="Headings on following tabs will pre populate with what you enter here_x000a__x000a_Update if a shorter or different period is covered" sqref="B4:F5" xr:uid="{00000000-0002-0000-0100-000004000000}"/>
    <dataValidation allowBlank="1" showInputMessage="1" showErrorMessage="1" prompt="Totals should accurately sum the content of tables but this may be affected by input method - e.g. hidden or inappropriate data._x000a__x000a_Agencies must confirm the accuracy of their data and totals._x000a__x000a_This cell updates automatically as each worksheet is checked." sqref="B6:F6" xr:uid="{00000000-0002-0000-0100-000005000000}"/>
  </dataValidations>
  <printOptions gridLines="1"/>
  <pageMargins left="0.70866141732283472" right="0.70866141732283472" top="0.74803149606299213" bottom="0.74803149606299213" header="0.31496062992125984" footer="0.31496062992125984"/>
  <pageSetup paperSize="9" scale="92" orientation="landscape" r:id="rId1"/>
  <headerFooter alignWithMargins="0">
    <oddFooter>&amp;LCE Expense Disclosure Workbook 2018&amp;RWorksheet - Summary and sign-off</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pageSetUpPr fitToPage="1"/>
  </sheetPr>
  <dimension ref="A1:M74"/>
  <sheetViews>
    <sheetView zoomScaleNormal="100" workbookViewId="0">
      <selection activeCell="B7" sqref="B7:E7"/>
    </sheetView>
  </sheetViews>
  <sheetFormatPr defaultColWidth="0" defaultRowHeight="12.75" zeroHeight="1" x14ac:dyDescent="0.2"/>
  <cols>
    <col min="1" max="1" width="35.7109375" customWidth="1"/>
    <col min="2" max="2" width="14.28515625" customWidth="1"/>
    <col min="3" max="3" width="71.42578125" customWidth="1"/>
    <col min="4" max="4" width="50" customWidth="1"/>
    <col min="5" max="5" width="21.42578125" customWidth="1"/>
    <col min="6" max="6" width="37.5703125" customWidth="1"/>
    <col min="7" max="9" width="9.140625" hidden="1" customWidth="1"/>
    <col min="10" max="13" width="0" hidden="1" customWidth="1"/>
    <col min="14" max="16384" width="9.140625" hidden="1"/>
  </cols>
  <sheetData>
    <row r="1" spans="1:6" ht="26.25" customHeight="1" x14ac:dyDescent="0.2">
      <c r="A1" s="118" t="s">
        <v>61</v>
      </c>
      <c r="B1" s="118"/>
      <c r="C1" s="118"/>
      <c r="D1" s="118"/>
      <c r="E1" s="118"/>
      <c r="F1" s="17"/>
    </row>
    <row r="2" spans="1:6" ht="21" customHeight="1" x14ac:dyDescent="0.2">
      <c r="A2" s="3" t="s">
        <v>62</v>
      </c>
      <c r="B2" s="116" t="str">
        <f>'Summary and sign-off'!B2:F2</f>
        <v xml:space="preserve">Broadcasting Standards Authority </v>
      </c>
      <c r="C2" s="116"/>
      <c r="D2" s="116"/>
      <c r="E2" s="116"/>
      <c r="F2" s="17"/>
    </row>
    <row r="3" spans="1:6" ht="31.5" x14ac:dyDescent="0.2">
      <c r="A3" s="3" t="s">
        <v>63</v>
      </c>
      <c r="B3" s="116" t="str">
        <f>'Summary and sign-off'!B3:F3</f>
        <v>Stacey Wood</v>
      </c>
      <c r="C3" s="116"/>
      <c r="D3" s="116"/>
      <c r="E3" s="116"/>
      <c r="F3" s="17"/>
    </row>
    <row r="4" spans="1:6" ht="21" customHeight="1" x14ac:dyDescent="0.2">
      <c r="A4" s="3" t="s">
        <v>64</v>
      </c>
      <c r="B4" s="116">
        <f>'Summary and sign-off'!B4:F4</f>
        <v>45839</v>
      </c>
      <c r="C4" s="116"/>
      <c r="D4" s="116"/>
      <c r="E4" s="116"/>
      <c r="F4" s="17"/>
    </row>
    <row r="5" spans="1:6" ht="21" customHeight="1" x14ac:dyDescent="0.2">
      <c r="A5" s="3" t="s">
        <v>65</v>
      </c>
      <c r="B5" s="116">
        <f>'Summary and sign-off'!B5:F5</f>
        <v>46203</v>
      </c>
      <c r="C5" s="116"/>
      <c r="D5" s="116"/>
      <c r="E5" s="116"/>
      <c r="F5" s="17"/>
    </row>
    <row r="6" spans="1:6" ht="21" customHeight="1" x14ac:dyDescent="0.2">
      <c r="A6" s="3" t="s">
        <v>66</v>
      </c>
      <c r="B6" s="115" t="s">
        <v>33</v>
      </c>
      <c r="C6" s="115"/>
      <c r="D6" s="115"/>
      <c r="E6" s="115"/>
      <c r="F6" s="17"/>
    </row>
    <row r="7" spans="1:6" ht="21" customHeight="1" x14ac:dyDescent="0.2">
      <c r="A7" s="3" t="s">
        <v>7</v>
      </c>
      <c r="B7" s="115" t="s">
        <v>35</v>
      </c>
      <c r="C7" s="115"/>
      <c r="D7" s="115"/>
      <c r="E7" s="115"/>
      <c r="F7" s="17"/>
    </row>
    <row r="8" spans="1:6" ht="36" customHeight="1" x14ac:dyDescent="0.2">
      <c r="A8" s="120" t="s">
        <v>67</v>
      </c>
      <c r="B8" s="121"/>
      <c r="C8" s="121"/>
      <c r="D8" s="121"/>
      <c r="E8" s="121"/>
      <c r="F8" s="19"/>
    </row>
    <row r="9" spans="1:6" ht="36" customHeight="1" x14ac:dyDescent="0.2">
      <c r="A9" s="122" t="s">
        <v>68</v>
      </c>
      <c r="B9" s="123"/>
      <c r="C9" s="123"/>
      <c r="D9" s="123"/>
      <c r="E9" s="123"/>
      <c r="F9" s="19"/>
    </row>
    <row r="10" spans="1:6" ht="24.75" customHeight="1" x14ac:dyDescent="0.2">
      <c r="A10" s="119" t="s">
        <v>69</v>
      </c>
      <c r="B10" s="124"/>
      <c r="C10" s="119"/>
      <c r="D10" s="119"/>
      <c r="E10" s="119"/>
      <c r="F10" s="29"/>
    </row>
    <row r="11" spans="1:6" ht="28.5" customHeight="1" x14ac:dyDescent="0.2">
      <c r="A11" s="24" t="s">
        <v>70</v>
      </c>
      <c r="B11" s="24" t="s">
        <v>71</v>
      </c>
      <c r="C11" s="24" t="s">
        <v>72</v>
      </c>
      <c r="D11" s="24" t="s">
        <v>73</v>
      </c>
      <c r="E11" s="24" t="s">
        <v>74</v>
      </c>
      <c r="F11" s="30"/>
    </row>
    <row r="12" spans="1:6" s="2" customFormat="1" x14ac:dyDescent="0.2">
      <c r="A12" s="113" t="s">
        <v>139</v>
      </c>
      <c r="B12" s="101">
        <v>846.66</v>
      </c>
      <c r="C12" s="102" t="s">
        <v>141</v>
      </c>
      <c r="D12" s="102" t="s">
        <v>142</v>
      </c>
      <c r="E12" s="103" t="s">
        <v>143</v>
      </c>
      <c r="F12" s="1"/>
    </row>
    <row r="13" spans="1:6" s="2" customFormat="1" x14ac:dyDescent="0.2">
      <c r="A13" s="113" t="s">
        <v>139</v>
      </c>
      <c r="B13" s="101">
        <v>1766.04</v>
      </c>
      <c r="C13" s="102" t="s">
        <v>141</v>
      </c>
      <c r="D13" s="102" t="s">
        <v>126</v>
      </c>
      <c r="E13" s="103" t="s">
        <v>143</v>
      </c>
      <c r="F13" s="1"/>
    </row>
    <row r="14" spans="1:6" s="2" customFormat="1" x14ac:dyDescent="0.2">
      <c r="A14" s="113" t="s">
        <v>139</v>
      </c>
      <c r="B14" s="101">
        <v>39.39</v>
      </c>
      <c r="C14" s="102" t="s">
        <v>141</v>
      </c>
      <c r="D14" s="102" t="s">
        <v>130</v>
      </c>
      <c r="E14" s="103" t="s">
        <v>143</v>
      </c>
      <c r="F14" s="1"/>
    </row>
    <row r="15" spans="1:6" s="2" customFormat="1" x14ac:dyDescent="0.2">
      <c r="A15" s="113" t="s">
        <v>139</v>
      </c>
      <c r="B15" s="101">
        <v>175.27</v>
      </c>
      <c r="C15" s="102" t="s">
        <v>141</v>
      </c>
      <c r="D15" s="102" t="s">
        <v>173</v>
      </c>
      <c r="E15" s="103" t="s">
        <v>143</v>
      </c>
      <c r="F15" s="1"/>
    </row>
    <row r="16" spans="1:6" s="2" customFormat="1" x14ac:dyDescent="0.2">
      <c r="A16" s="113" t="s">
        <v>139</v>
      </c>
      <c r="B16" s="101">
        <v>51.99</v>
      </c>
      <c r="C16" s="102" t="s">
        <v>141</v>
      </c>
      <c r="D16" s="102" t="s">
        <v>144</v>
      </c>
      <c r="E16" s="103" t="s">
        <v>143</v>
      </c>
      <c r="F16" s="1"/>
    </row>
    <row r="17" spans="1:6" s="2" customFormat="1" x14ac:dyDescent="0.2">
      <c r="A17" s="100"/>
      <c r="B17" s="101"/>
      <c r="C17" s="102"/>
      <c r="D17" s="102"/>
      <c r="E17" s="103"/>
      <c r="F17" s="1"/>
    </row>
    <row r="18" spans="1:6" s="2" customFormat="1" ht="12.75" customHeight="1" x14ac:dyDescent="0.2">
      <c r="A18" s="100"/>
      <c r="B18" s="101"/>
      <c r="C18" s="102"/>
      <c r="D18" s="102"/>
      <c r="E18" s="103"/>
      <c r="F18" s="1"/>
    </row>
    <row r="19" spans="1:6" s="2" customFormat="1" x14ac:dyDescent="0.2">
      <c r="A19" s="104"/>
      <c r="B19" s="101"/>
      <c r="C19" s="102"/>
      <c r="D19" s="102"/>
      <c r="E19" s="103"/>
      <c r="F19" s="1"/>
    </row>
    <row r="20" spans="1:6" s="2" customFormat="1" x14ac:dyDescent="0.2">
      <c r="A20" s="104"/>
      <c r="B20" s="101"/>
      <c r="C20" s="102"/>
      <c r="D20" s="102"/>
      <c r="E20" s="103"/>
      <c r="F20" s="1"/>
    </row>
    <row r="21" spans="1:6" s="2" customFormat="1" hidden="1" x14ac:dyDescent="0.2">
      <c r="A21" s="87"/>
      <c r="B21" s="88"/>
      <c r="C21" s="89"/>
      <c r="D21" s="89"/>
      <c r="E21" s="90"/>
      <c r="F21" s="1"/>
    </row>
    <row r="22" spans="1:6" ht="19.5" customHeight="1" x14ac:dyDescent="0.2">
      <c r="A22" s="55" t="s">
        <v>75</v>
      </c>
      <c r="B22" s="56">
        <f>SUM(B12:B21)</f>
        <v>2879.3499999999995</v>
      </c>
      <c r="C22" s="111" t="str">
        <f>IF(SUBTOTAL(3,B12:B21)=SUBTOTAL(103,B12:B21),'Summary and sign-off'!$A$48,'Summary and sign-off'!$A$49)</f>
        <v>Check - there are no hidden rows with data</v>
      </c>
      <c r="D22" s="117" t="str">
        <f>IF('Summary and sign-off'!F55='Summary and sign-off'!F54,'Summary and sign-off'!A51,'Summary and sign-off'!A50)</f>
        <v>Check - each entry provides sufficient information</v>
      </c>
      <c r="E22" s="117"/>
      <c r="F22" s="17"/>
    </row>
    <row r="23" spans="1:6" ht="10.5" customHeight="1" x14ac:dyDescent="0.2">
      <c r="A23" s="17"/>
      <c r="B23" s="19"/>
      <c r="C23" s="17"/>
      <c r="D23" s="17"/>
      <c r="E23" s="17"/>
      <c r="F23" s="17"/>
    </row>
    <row r="24" spans="1:6" ht="24.75" customHeight="1" x14ac:dyDescent="0.2">
      <c r="A24" s="119" t="s">
        <v>76</v>
      </c>
      <c r="B24" s="119"/>
      <c r="C24" s="119"/>
      <c r="D24" s="119"/>
      <c r="E24" s="119"/>
      <c r="F24" s="29"/>
    </row>
    <row r="25" spans="1:6" ht="32.450000000000003" customHeight="1" x14ac:dyDescent="0.2">
      <c r="A25" s="24" t="s">
        <v>70</v>
      </c>
      <c r="B25" s="24" t="s">
        <v>14</v>
      </c>
      <c r="C25" s="24" t="s">
        <v>77</v>
      </c>
      <c r="D25" s="24" t="s">
        <v>73</v>
      </c>
      <c r="E25" s="24" t="s">
        <v>74</v>
      </c>
      <c r="F25" s="30"/>
    </row>
    <row r="26" spans="1:6" s="2" customFormat="1" x14ac:dyDescent="0.2">
      <c r="A26" s="112" t="s">
        <v>148</v>
      </c>
      <c r="B26" s="101">
        <v>612.33000000000004</v>
      </c>
      <c r="C26" s="102" t="s">
        <v>147</v>
      </c>
      <c r="D26" s="102" t="s">
        <v>126</v>
      </c>
      <c r="E26" s="103" t="s">
        <v>124</v>
      </c>
      <c r="F26" s="1"/>
    </row>
    <row r="27" spans="1:6" s="2" customFormat="1" x14ac:dyDescent="0.2">
      <c r="A27" s="112" t="s">
        <v>148</v>
      </c>
      <c r="B27" s="101">
        <v>238.84</v>
      </c>
      <c r="C27" s="102" t="s">
        <v>147</v>
      </c>
      <c r="D27" s="102" t="s">
        <v>130</v>
      </c>
      <c r="E27" s="103" t="s">
        <v>124</v>
      </c>
      <c r="F27" s="1"/>
    </row>
    <row r="28" spans="1:6" s="2" customFormat="1" x14ac:dyDescent="0.2">
      <c r="A28" s="112" t="s">
        <v>148</v>
      </c>
      <c r="B28" s="101">
        <v>185.87</v>
      </c>
      <c r="C28" s="102" t="s">
        <v>147</v>
      </c>
      <c r="D28" s="102" t="s">
        <v>127</v>
      </c>
      <c r="E28" s="103" t="s">
        <v>124</v>
      </c>
      <c r="F28" s="1"/>
    </row>
    <row r="29" spans="1:6" s="2" customFormat="1" x14ac:dyDescent="0.2">
      <c r="A29" s="112" t="s">
        <v>148</v>
      </c>
      <c r="B29" s="101">
        <v>420.87</v>
      </c>
      <c r="C29" s="102" t="s">
        <v>147</v>
      </c>
      <c r="D29" s="102" t="s">
        <v>131</v>
      </c>
      <c r="E29" s="103" t="s">
        <v>124</v>
      </c>
      <c r="F29" s="1"/>
    </row>
    <row r="30" spans="1:6" s="2" customFormat="1" x14ac:dyDescent="0.2">
      <c r="A30" s="112">
        <v>46297</v>
      </c>
      <c r="B30" s="101">
        <v>299.13</v>
      </c>
      <c r="C30" s="102" t="s">
        <v>168</v>
      </c>
      <c r="D30" s="102" t="s">
        <v>131</v>
      </c>
      <c r="E30" s="103" t="s">
        <v>140</v>
      </c>
      <c r="F30" s="1"/>
    </row>
    <row r="31" spans="1:6" s="2" customFormat="1" x14ac:dyDescent="0.2">
      <c r="A31" s="100"/>
      <c r="B31" s="101"/>
      <c r="C31" s="102"/>
      <c r="D31" s="102"/>
      <c r="E31" s="103"/>
      <c r="F31" s="1"/>
    </row>
    <row r="32" spans="1:6" s="2" customFormat="1" x14ac:dyDescent="0.2">
      <c r="A32" s="100"/>
      <c r="B32" s="101"/>
      <c r="C32" s="102"/>
      <c r="D32" s="102"/>
      <c r="E32" s="103"/>
      <c r="F32" s="1"/>
    </row>
    <row r="33" spans="1:6" s="2" customFormat="1" x14ac:dyDescent="0.2">
      <c r="A33" s="100"/>
      <c r="B33" s="101"/>
      <c r="C33" s="102"/>
      <c r="D33" s="102"/>
      <c r="E33" s="103"/>
      <c r="F33" s="1"/>
    </row>
    <row r="34" spans="1:6" s="2" customFormat="1" hidden="1" x14ac:dyDescent="0.2">
      <c r="A34" s="91"/>
      <c r="B34" s="92"/>
      <c r="C34" s="93"/>
      <c r="D34" s="93"/>
      <c r="E34" s="94"/>
      <c r="F34" s="1"/>
    </row>
    <row r="35" spans="1:6" ht="19.5" customHeight="1" x14ac:dyDescent="0.2">
      <c r="A35" s="55" t="s">
        <v>78</v>
      </c>
      <c r="B35" s="56">
        <f>SUM(B26:B34)</f>
        <v>1757.04</v>
      </c>
      <c r="C35" s="111" t="str">
        <f>IF(SUBTOTAL(3,B26:B34)=SUBTOTAL(103,B26:B34),'Summary and sign-off'!$A$48,'Summary and sign-off'!$A$49)</f>
        <v>Check - there are no hidden rows with data</v>
      </c>
      <c r="D35" s="117" t="str">
        <f>IF('Summary and sign-off'!F56='Summary and sign-off'!F54,'Summary and sign-off'!A51,'Summary and sign-off'!A50)</f>
        <v>Check - each entry provides sufficient information</v>
      </c>
      <c r="E35" s="117"/>
      <c r="F35" s="17"/>
    </row>
    <row r="36" spans="1:6" ht="10.5" customHeight="1" x14ac:dyDescent="0.2">
      <c r="A36" s="17"/>
      <c r="B36" s="19"/>
      <c r="C36" s="17"/>
      <c r="D36" s="17"/>
      <c r="E36" s="17"/>
      <c r="F36" s="17"/>
    </row>
    <row r="37" spans="1:6" ht="24.75" customHeight="1" x14ac:dyDescent="0.2">
      <c r="A37" s="119" t="s">
        <v>79</v>
      </c>
      <c r="B37" s="119"/>
      <c r="C37" s="119"/>
      <c r="D37" s="119"/>
      <c r="E37" s="119"/>
      <c r="F37" s="17"/>
    </row>
    <row r="38" spans="1:6" ht="27" customHeight="1" x14ac:dyDescent="0.2">
      <c r="A38" s="24" t="s">
        <v>70</v>
      </c>
      <c r="B38" s="24" t="s">
        <v>14</v>
      </c>
      <c r="C38" s="24" t="s">
        <v>80</v>
      </c>
      <c r="D38" s="24" t="s">
        <v>81</v>
      </c>
      <c r="E38" s="24" t="s">
        <v>74</v>
      </c>
      <c r="F38" s="28"/>
    </row>
    <row r="39" spans="1:6" s="2" customFormat="1" x14ac:dyDescent="0.2">
      <c r="A39" s="100">
        <v>46173</v>
      </c>
      <c r="B39" s="101">
        <v>17.12</v>
      </c>
      <c r="C39" s="102" t="s">
        <v>145</v>
      </c>
      <c r="D39" s="102" t="s">
        <v>130</v>
      </c>
      <c r="E39" s="103" t="s">
        <v>132</v>
      </c>
      <c r="F39" s="1"/>
    </row>
    <row r="40" spans="1:6" s="2" customFormat="1" x14ac:dyDescent="0.2">
      <c r="A40" s="100">
        <v>46175</v>
      </c>
      <c r="B40" s="101">
        <v>7.61</v>
      </c>
      <c r="C40" s="102" t="s">
        <v>145</v>
      </c>
      <c r="D40" s="102" t="s">
        <v>146</v>
      </c>
      <c r="E40" s="103" t="s">
        <v>132</v>
      </c>
      <c r="F40" s="1"/>
    </row>
    <row r="41" spans="1:6" s="2" customFormat="1" x14ac:dyDescent="0.2">
      <c r="A41" s="100"/>
      <c r="B41" s="101"/>
      <c r="C41" s="102"/>
      <c r="D41" s="102"/>
      <c r="E41" s="103"/>
      <c r="F41" s="1"/>
    </row>
    <row r="42" spans="1:6" s="2" customFormat="1" x14ac:dyDescent="0.2">
      <c r="A42" s="100"/>
      <c r="B42" s="101"/>
      <c r="C42" s="102"/>
      <c r="D42" s="102"/>
      <c r="E42" s="103"/>
      <c r="F42" s="1"/>
    </row>
    <row r="43" spans="1:6" s="2" customFormat="1" x14ac:dyDescent="0.2">
      <c r="A43" s="100"/>
      <c r="B43" s="101"/>
      <c r="C43" s="102"/>
      <c r="D43" s="102"/>
      <c r="E43" s="103"/>
      <c r="F43" s="1"/>
    </row>
    <row r="44" spans="1:6" s="2" customFormat="1" x14ac:dyDescent="0.2">
      <c r="A44" s="100"/>
      <c r="B44" s="101"/>
      <c r="C44" s="102"/>
      <c r="D44" s="102"/>
      <c r="E44" s="103"/>
      <c r="F44" s="1"/>
    </row>
    <row r="45" spans="1:6" s="2" customFormat="1" x14ac:dyDescent="0.2">
      <c r="A45" s="100"/>
      <c r="B45" s="101"/>
      <c r="C45" s="102"/>
      <c r="D45" s="102"/>
      <c r="E45" s="103"/>
      <c r="F45" s="1"/>
    </row>
    <row r="46" spans="1:6" s="2" customFormat="1" x14ac:dyDescent="0.2">
      <c r="A46" s="100"/>
      <c r="B46" s="101"/>
      <c r="C46" s="102"/>
      <c r="D46" s="102"/>
      <c r="E46" s="103"/>
      <c r="F46" s="1"/>
    </row>
    <row r="47" spans="1:6" s="2" customFormat="1" x14ac:dyDescent="0.2">
      <c r="A47" s="100"/>
      <c r="B47" s="101"/>
      <c r="C47" s="102"/>
      <c r="D47" s="102"/>
      <c r="E47" s="103"/>
      <c r="F47" s="1"/>
    </row>
    <row r="48" spans="1:6" s="2" customFormat="1" hidden="1" x14ac:dyDescent="0.2">
      <c r="A48" s="78"/>
      <c r="B48" s="79"/>
      <c r="C48" s="80"/>
      <c r="D48" s="80"/>
      <c r="E48" s="81"/>
      <c r="F48" s="1"/>
    </row>
    <row r="49" spans="1:6" ht="19.5" customHeight="1" x14ac:dyDescent="0.2">
      <c r="A49" s="55" t="s">
        <v>82</v>
      </c>
      <c r="B49" s="56">
        <f>SUM(B39:B48)</f>
        <v>24.73</v>
      </c>
      <c r="C49" s="111" t="str">
        <f>IF(SUBTOTAL(3,B39:B48)=SUBTOTAL(103,B39:B48),'Summary and sign-off'!$A$48,'Summary and sign-off'!$A$49)</f>
        <v>Check - there are no hidden rows with data</v>
      </c>
      <c r="D49" s="117" t="str">
        <f>IF('Summary and sign-off'!F57='Summary and sign-off'!F54,'Summary and sign-off'!A51,'Summary and sign-off'!A50)</f>
        <v>Check - each entry provides sufficient information</v>
      </c>
      <c r="E49" s="117"/>
      <c r="F49" s="17"/>
    </row>
    <row r="50" spans="1:6" ht="10.5" customHeight="1" x14ac:dyDescent="0.2">
      <c r="A50" s="17"/>
      <c r="B50" s="43"/>
      <c r="C50" s="19"/>
      <c r="D50" s="17"/>
      <c r="E50" s="17"/>
      <c r="F50" s="17"/>
    </row>
    <row r="51" spans="1:6" ht="34.5" customHeight="1" x14ac:dyDescent="0.2">
      <c r="A51" s="31" t="s">
        <v>83</v>
      </c>
      <c r="B51" s="44">
        <f>B22+B35+B49</f>
        <v>4661.119999999999</v>
      </c>
      <c r="C51" s="32"/>
      <c r="D51" s="32"/>
      <c r="E51" s="32"/>
      <c r="F51" s="17"/>
    </row>
    <row r="52" spans="1:6" x14ac:dyDescent="0.2">
      <c r="A52" s="17"/>
      <c r="B52" s="19"/>
      <c r="C52" s="17"/>
      <c r="D52" s="17"/>
      <c r="E52" s="17"/>
      <c r="F52" s="17"/>
    </row>
    <row r="53" spans="1:6" x14ac:dyDescent="0.2">
      <c r="A53" s="18" t="s">
        <v>25</v>
      </c>
      <c r="B53" s="19"/>
      <c r="C53" s="17"/>
      <c r="D53" s="17"/>
      <c r="E53" s="17"/>
      <c r="F53" s="17"/>
    </row>
    <row r="54" spans="1:6" ht="12.6" customHeight="1" x14ac:dyDescent="0.2">
      <c r="A54" s="20" t="s">
        <v>84</v>
      </c>
      <c r="F54" s="17"/>
    </row>
    <row r="55" spans="1:6" ht="12.95" customHeight="1" x14ac:dyDescent="0.2">
      <c r="A55" s="20" t="s">
        <v>85</v>
      </c>
      <c r="B55" s="17"/>
      <c r="D55" s="17"/>
      <c r="F55" s="17"/>
    </row>
    <row r="56" spans="1:6" x14ac:dyDescent="0.2">
      <c r="A56" s="20" t="s">
        <v>86</v>
      </c>
      <c r="F56" s="17"/>
    </row>
    <row r="57" spans="1:6" x14ac:dyDescent="0.2">
      <c r="A57" s="20" t="s">
        <v>31</v>
      </c>
      <c r="B57" s="19"/>
      <c r="C57" s="17"/>
      <c r="D57" s="17"/>
      <c r="E57" s="17"/>
      <c r="F57" s="17"/>
    </row>
    <row r="58" spans="1:6" ht="12.95" customHeight="1" x14ac:dyDescent="0.2">
      <c r="A58" s="20" t="s">
        <v>87</v>
      </c>
      <c r="B58" s="17"/>
      <c r="D58" s="17"/>
      <c r="F58" s="17"/>
    </row>
    <row r="59" spans="1:6" x14ac:dyDescent="0.2">
      <c r="A59" s="20" t="s">
        <v>88</v>
      </c>
      <c r="F59" s="17"/>
    </row>
    <row r="60" spans="1:6" x14ac:dyDescent="0.2">
      <c r="A60" s="20" t="s">
        <v>89</v>
      </c>
      <c r="B60" s="20"/>
      <c r="C60" s="20"/>
      <c r="D60" s="20"/>
      <c r="F60" s="17"/>
    </row>
    <row r="61" spans="1:6" x14ac:dyDescent="0.2">
      <c r="A61" s="26"/>
      <c r="B61" s="17"/>
      <c r="C61" s="17"/>
      <c r="D61" s="17"/>
      <c r="E61" s="17"/>
      <c r="F61" s="17"/>
    </row>
    <row r="62" spans="1:6" hidden="1" x14ac:dyDescent="0.2">
      <c r="A62" s="26"/>
      <c r="B62" s="17"/>
      <c r="C62" s="17"/>
      <c r="D62" s="17"/>
      <c r="E62" s="17"/>
      <c r="F62" s="17"/>
    </row>
    <row r="64" spans="1:6" x14ac:dyDescent="0.2"/>
    <row r="67" spans="1:6" ht="12.75" hidden="1" customHeight="1" x14ac:dyDescent="0.2"/>
    <row r="70" spans="1:6" hidden="1" x14ac:dyDescent="0.2">
      <c r="A70" s="26"/>
      <c r="B70" s="17"/>
      <c r="C70" s="17"/>
      <c r="D70" s="17"/>
      <c r="E70" s="17"/>
      <c r="F70" s="17"/>
    </row>
    <row r="71" spans="1:6" hidden="1" x14ac:dyDescent="0.2">
      <c r="A71" s="26"/>
      <c r="B71" s="17"/>
      <c r="C71" s="17"/>
      <c r="D71" s="17"/>
      <c r="E71" s="17"/>
      <c r="F71" s="17"/>
    </row>
    <row r="72" spans="1:6" hidden="1" x14ac:dyDescent="0.2">
      <c r="A72" s="26"/>
      <c r="B72" s="17"/>
      <c r="C72" s="17"/>
      <c r="D72" s="17"/>
      <c r="E72" s="17"/>
      <c r="F72" s="17"/>
    </row>
    <row r="73" spans="1:6" hidden="1" x14ac:dyDescent="0.2">
      <c r="A73" s="26"/>
      <c r="B73" s="17"/>
      <c r="C73" s="17"/>
      <c r="D73" s="17"/>
      <c r="E73" s="17"/>
      <c r="F73" s="17"/>
    </row>
    <row r="74" spans="1:6" hidden="1" x14ac:dyDescent="0.2">
      <c r="A74" s="26"/>
      <c r="B74" s="17"/>
      <c r="C74" s="17"/>
      <c r="D74" s="17"/>
      <c r="E74" s="17"/>
      <c r="F74" s="17"/>
    </row>
  </sheetData>
  <sheetProtection sheet="1" formatCells="0" formatRows="0" insertColumns="0" insertRows="0" deleteRows="0"/>
  <mergeCells count="15">
    <mergeCell ref="B7:E7"/>
    <mergeCell ref="B5:E5"/>
    <mergeCell ref="D49:E49"/>
    <mergeCell ref="A1:E1"/>
    <mergeCell ref="A24:E24"/>
    <mergeCell ref="A37:E37"/>
    <mergeCell ref="B2:E2"/>
    <mergeCell ref="B3:E3"/>
    <mergeCell ref="B4:E4"/>
    <mergeCell ref="A8:E8"/>
    <mergeCell ref="A9:E9"/>
    <mergeCell ref="B6:E6"/>
    <mergeCell ref="D22:E22"/>
    <mergeCell ref="D35:E35"/>
    <mergeCell ref="A10:E10"/>
  </mergeCells>
  <phoneticPr fontId="31" type="noConversion"/>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29 A33:A34 A12 A21 A39 A48" xr:uid="{00000000-0002-0000-0200-000000000000}">
      <formula1>$B$4</formula1>
      <formula2>$B$5</formula2>
    </dataValidation>
    <dataValidation allowBlank="1" showInputMessage="1" showErrorMessage="1" prompt="Insert additional rows as needed:_x000a_- 'right click' on a row number (left of screen)_x000a_- select 'Insert' (this will insert a row above it)" sqref="A38 A25 A11" xr:uid="{00000000-0002-0000-02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4 A28 A16 A13 A15 A17 A18 A19 A20 A26 A27 A30 A31 A32 A40 A41 A42 A43 A44 A45 A46 A47" xr:uid="{67A21C94-90C0-4AFE-B6AC-F64AD77E4F2B}">
      <formula1>$B$4</formula1>
      <formula2>$B$5</formula2>
    </dataValidation>
  </dataValidations>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Travel</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2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200-000003000000}">
          <x14:formula1>
            <xm:f>'Summary and sign-off'!$A$29:$A$30</xm:f>
          </x14:formula1>
          <xm:sqref>B7:E7</xm:sqref>
        </x14:dataValidation>
        <x14:dataValidation type="decimal" operator="greaterThan" allowBlank="1" showInputMessage="1" showErrorMessage="1" error="This cell must contain a dollar figure" xr:uid="{00000000-0002-0000-0200-000004000000}">
          <x14:formula1>
            <xm:f>'Summary and sign-off'!$A$47</xm:f>
          </x14:formula1>
          <xm:sqref>B39:B48 B12:B21 B26:B34</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pageSetUpPr fitToPage="1"/>
  </sheetPr>
  <dimension ref="A1:J33"/>
  <sheetViews>
    <sheetView zoomScaleNormal="100" workbookViewId="0">
      <selection activeCell="C18" sqref="C18"/>
    </sheetView>
  </sheetViews>
  <sheetFormatPr defaultColWidth="0" defaultRowHeight="12.75" zeroHeight="1" x14ac:dyDescent="0.2"/>
  <cols>
    <col min="1" max="1" width="35.7109375" customWidth="1"/>
    <col min="2" max="2" width="14.28515625" customWidth="1"/>
    <col min="3" max="3" width="71.42578125" customWidth="1"/>
    <col min="4" max="4" width="50" customWidth="1"/>
    <col min="5" max="5" width="21.42578125" customWidth="1"/>
    <col min="6" max="6" width="39.28515625" customWidth="1"/>
    <col min="7" max="10" width="9.140625" hidden="1" customWidth="1"/>
    <col min="11" max="13" width="0" hidden="1" customWidth="1"/>
  </cols>
  <sheetData>
    <row r="1" spans="1:6" ht="26.25" customHeight="1" x14ac:dyDescent="0.2">
      <c r="A1" s="118" t="s">
        <v>61</v>
      </c>
      <c r="B1" s="118"/>
      <c r="C1" s="118"/>
      <c r="D1" s="118"/>
      <c r="E1" s="118"/>
    </row>
    <row r="2" spans="1:6" ht="21" customHeight="1" x14ac:dyDescent="0.2">
      <c r="A2" s="3" t="s">
        <v>62</v>
      </c>
      <c r="B2" s="116" t="str">
        <f>'Summary and sign-off'!B2:F2</f>
        <v xml:space="preserve">Broadcasting Standards Authority </v>
      </c>
      <c r="C2" s="116"/>
      <c r="D2" s="116"/>
      <c r="E2" s="116"/>
    </row>
    <row r="3" spans="1:6" ht="31.5" x14ac:dyDescent="0.2">
      <c r="A3" s="3" t="s">
        <v>63</v>
      </c>
      <c r="B3" s="116" t="str">
        <f>'Summary and sign-off'!B3:F3</f>
        <v>Stacey Wood</v>
      </c>
      <c r="C3" s="116"/>
      <c r="D3" s="116"/>
      <c r="E3" s="116"/>
    </row>
    <row r="4" spans="1:6" ht="21" customHeight="1" x14ac:dyDescent="0.2">
      <c r="A4" s="3" t="s">
        <v>64</v>
      </c>
      <c r="B4" s="116">
        <f>'Summary and sign-off'!B4:F4</f>
        <v>45839</v>
      </c>
      <c r="C4" s="116"/>
      <c r="D4" s="116"/>
      <c r="E4" s="116"/>
    </row>
    <row r="5" spans="1:6" ht="21" customHeight="1" x14ac:dyDescent="0.2">
      <c r="A5" s="3" t="s">
        <v>65</v>
      </c>
      <c r="B5" s="116">
        <f>'Summary and sign-off'!B5:F5</f>
        <v>46203</v>
      </c>
      <c r="C5" s="116"/>
      <c r="D5" s="116"/>
      <c r="E5" s="116"/>
    </row>
    <row r="6" spans="1:6" ht="21" customHeight="1" x14ac:dyDescent="0.2">
      <c r="A6" s="3" t="s">
        <v>66</v>
      </c>
      <c r="B6" s="115" t="s">
        <v>33</v>
      </c>
      <c r="C6" s="115"/>
      <c r="D6" s="115"/>
      <c r="E6" s="115"/>
    </row>
    <row r="7" spans="1:6" ht="21" customHeight="1" x14ac:dyDescent="0.2">
      <c r="A7" s="3" t="s">
        <v>7</v>
      </c>
      <c r="B7" s="115" t="s">
        <v>35</v>
      </c>
      <c r="C7" s="115"/>
      <c r="D7" s="115"/>
      <c r="E7" s="115"/>
    </row>
    <row r="8" spans="1:6" ht="35.25" customHeight="1" x14ac:dyDescent="0.25">
      <c r="A8" s="132" t="s">
        <v>90</v>
      </c>
      <c r="B8" s="132"/>
      <c r="C8" s="133"/>
      <c r="D8" s="133"/>
      <c r="E8" s="133"/>
      <c r="F8" s="27"/>
    </row>
    <row r="9" spans="1:6" ht="35.25" customHeight="1" x14ac:dyDescent="0.25">
      <c r="A9" s="130" t="s">
        <v>91</v>
      </c>
      <c r="B9" s="131"/>
      <c r="C9" s="131"/>
      <c r="D9" s="131"/>
      <c r="E9" s="131"/>
      <c r="F9" s="27"/>
    </row>
    <row r="10" spans="1:6" ht="27" customHeight="1" x14ac:dyDescent="0.2">
      <c r="A10" s="24" t="s">
        <v>92</v>
      </c>
      <c r="B10" s="24" t="s">
        <v>14</v>
      </c>
      <c r="C10" s="24" t="s">
        <v>93</v>
      </c>
      <c r="D10" s="24" t="s">
        <v>94</v>
      </c>
      <c r="E10" s="24" t="s">
        <v>74</v>
      </c>
      <c r="F10" s="20"/>
    </row>
    <row r="11" spans="1:6" s="2" customFormat="1" x14ac:dyDescent="0.2">
      <c r="A11" s="112">
        <v>45839</v>
      </c>
      <c r="B11" s="101">
        <v>62.56</v>
      </c>
      <c r="C11" s="102" t="s">
        <v>150</v>
      </c>
      <c r="D11" s="102" t="s">
        <v>152</v>
      </c>
      <c r="E11" s="106" t="s">
        <v>132</v>
      </c>
    </row>
    <row r="12" spans="1:6" s="2" customFormat="1" x14ac:dyDescent="0.2">
      <c r="A12" s="112">
        <v>45931</v>
      </c>
      <c r="B12" s="101">
        <v>41.7</v>
      </c>
      <c r="C12" s="102" t="s">
        <v>150</v>
      </c>
      <c r="D12" s="102" t="s">
        <v>151</v>
      </c>
      <c r="E12" s="106" t="s">
        <v>132</v>
      </c>
    </row>
    <row r="13" spans="1:6" s="2" customFormat="1" x14ac:dyDescent="0.2">
      <c r="A13" s="112">
        <v>45959</v>
      </c>
      <c r="B13" s="101">
        <v>1573.59</v>
      </c>
      <c r="C13" s="102" t="s">
        <v>172</v>
      </c>
      <c r="D13" s="102" t="s">
        <v>153</v>
      </c>
      <c r="E13" s="103" t="s">
        <v>124</v>
      </c>
    </row>
    <row r="14" spans="1:6" s="2" customFormat="1" x14ac:dyDescent="0.2">
      <c r="A14" s="100">
        <v>45986</v>
      </c>
      <c r="B14" s="101">
        <v>26.57</v>
      </c>
      <c r="C14" s="105" t="s">
        <v>149</v>
      </c>
      <c r="D14" s="105" t="s">
        <v>137</v>
      </c>
      <c r="E14" s="106" t="s">
        <v>132</v>
      </c>
    </row>
    <row r="15" spans="1:6" s="2" customFormat="1" x14ac:dyDescent="0.2">
      <c r="A15" s="100"/>
      <c r="B15" s="101"/>
      <c r="C15" s="105"/>
      <c r="D15" s="105"/>
      <c r="E15" s="106"/>
    </row>
    <row r="16" spans="1:6" s="2" customFormat="1" x14ac:dyDescent="0.2">
      <c r="A16" s="100"/>
      <c r="B16" s="101"/>
      <c r="C16" s="105"/>
      <c r="D16" s="105"/>
      <c r="E16" s="106"/>
    </row>
    <row r="17" spans="1:6" s="2" customFormat="1" x14ac:dyDescent="0.2">
      <c r="A17" s="100"/>
      <c r="B17" s="101"/>
      <c r="C17" s="105"/>
      <c r="D17" s="105"/>
      <c r="E17" s="106"/>
    </row>
    <row r="18" spans="1:6" s="2" customFormat="1" x14ac:dyDescent="0.2">
      <c r="A18" s="100"/>
      <c r="B18" s="101"/>
      <c r="C18" s="105"/>
      <c r="D18" s="105"/>
      <c r="E18" s="106"/>
    </row>
    <row r="19" spans="1:6" s="2" customFormat="1" x14ac:dyDescent="0.2">
      <c r="A19" s="100"/>
      <c r="B19" s="101"/>
      <c r="C19" s="105"/>
      <c r="D19" s="105"/>
      <c r="E19" s="106"/>
    </row>
    <row r="20" spans="1:6" s="2" customFormat="1" x14ac:dyDescent="0.2">
      <c r="A20" s="100"/>
      <c r="B20" s="101"/>
      <c r="C20" s="105"/>
      <c r="D20" s="105"/>
      <c r="E20" s="106"/>
    </row>
    <row r="21" spans="1:6" s="2" customFormat="1" x14ac:dyDescent="0.2">
      <c r="A21" s="100"/>
      <c r="B21" s="101"/>
      <c r="C21" s="105"/>
      <c r="D21" s="105"/>
      <c r="E21" s="106"/>
    </row>
    <row r="22" spans="1:6" s="2" customFormat="1" x14ac:dyDescent="0.2">
      <c r="A22" s="104"/>
      <c r="B22" s="101"/>
      <c r="C22" s="105"/>
      <c r="D22" s="105"/>
      <c r="E22" s="106"/>
    </row>
    <row r="23" spans="1:6" s="2" customFormat="1" x14ac:dyDescent="0.2">
      <c r="A23" s="104"/>
      <c r="B23" s="101"/>
      <c r="C23" s="105"/>
      <c r="D23" s="105"/>
      <c r="E23" s="106"/>
    </row>
    <row r="24" spans="1:6" s="2" customFormat="1" ht="11.25" hidden="1" customHeight="1" x14ac:dyDescent="0.2">
      <c r="A24" s="82"/>
      <c r="B24" s="79"/>
      <c r="C24" s="83"/>
      <c r="D24" s="83"/>
      <c r="E24" s="84"/>
    </row>
    <row r="25" spans="1:6" ht="34.5" customHeight="1" x14ac:dyDescent="0.2">
      <c r="A25" s="39" t="s">
        <v>95</v>
      </c>
      <c r="B25" s="48">
        <f>SUM(B11:B24)</f>
        <v>1704.4199999999998</v>
      </c>
      <c r="C25" s="54" t="str">
        <f>IF(SUBTOTAL(3,B11:B24)=SUBTOTAL(103,B11:B24),'Summary and sign-off'!$A$48,'Summary and sign-off'!$A$49)</f>
        <v>Check - there are no hidden rows with data</v>
      </c>
      <c r="D25" s="117" t="str">
        <f>IF('Summary and sign-off'!F58='Summary and sign-off'!F54,'Summary and sign-off'!A51,'Summary and sign-off'!A50)</f>
        <v>Check - each entry provides sufficient information</v>
      </c>
      <c r="E25" s="117"/>
      <c r="F25" s="2"/>
    </row>
    <row r="26" spans="1:6" x14ac:dyDescent="0.2">
      <c r="A26" s="18"/>
      <c r="B26" s="17"/>
      <c r="C26" s="17"/>
      <c r="D26" s="17"/>
      <c r="E26" s="17"/>
    </row>
    <row r="27" spans="1:6" x14ac:dyDescent="0.2">
      <c r="A27" s="18" t="s">
        <v>25</v>
      </c>
      <c r="B27" s="19"/>
      <c r="C27" s="17"/>
      <c r="D27" s="17"/>
      <c r="E27" s="17"/>
    </row>
    <row r="28" spans="1:6" ht="12.75" customHeight="1" x14ac:dyDescent="0.2">
      <c r="A28" s="20" t="s">
        <v>96</v>
      </c>
      <c r="B28" s="20"/>
      <c r="C28" s="20"/>
      <c r="D28" s="20"/>
      <c r="E28" s="20"/>
    </row>
    <row r="29" spans="1:6" x14ac:dyDescent="0.2">
      <c r="A29" s="20" t="s">
        <v>97</v>
      </c>
      <c r="B29" s="20"/>
      <c r="C29" s="28"/>
      <c r="D29" s="28"/>
      <c r="E29" s="28"/>
    </row>
    <row r="30" spans="1:6" x14ac:dyDescent="0.2">
      <c r="A30" s="20" t="s">
        <v>31</v>
      </c>
      <c r="B30" s="19"/>
      <c r="C30" s="17"/>
      <c r="D30" s="17"/>
      <c r="E30" s="17"/>
      <c r="F30" s="17"/>
    </row>
    <row r="31" spans="1:6" x14ac:dyDescent="0.2">
      <c r="A31" s="20" t="s">
        <v>98</v>
      </c>
      <c r="B31" s="20"/>
      <c r="C31" s="28"/>
      <c r="D31" s="28"/>
      <c r="E31" s="28"/>
    </row>
    <row r="32" spans="1:6" ht="12.75" customHeight="1" x14ac:dyDescent="0.2">
      <c r="A32" s="20" t="s">
        <v>99</v>
      </c>
      <c r="B32" s="20"/>
      <c r="C32" s="22"/>
      <c r="D32" s="22"/>
      <c r="E32" s="22"/>
    </row>
    <row r="33" spans="1:5" x14ac:dyDescent="0.2">
      <c r="A33" s="17"/>
      <c r="B33" s="17"/>
      <c r="C33" s="17"/>
      <c r="D33" s="17"/>
      <c r="E33" s="17"/>
    </row>
  </sheetData>
  <sheetProtection sheet="1" formatCells="0" insertRows="0" deleteRows="0"/>
  <mergeCells count="10">
    <mergeCell ref="D25:E25"/>
    <mergeCell ref="B6:E6"/>
    <mergeCell ref="B5:E5"/>
    <mergeCell ref="A1:E1"/>
    <mergeCell ref="A9:E9"/>
    <mergeCell ref="B2:E2"/>
    <mergeCell ref="B3:E3"/>
    <mergeCell ref="B4:E4"/>
    <mergeCell ref="A8:E8"/>
    <mergeCell ref="B7:E7"/>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24" xr:uid="{00000000-0002-0000-03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3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A13 A14 A15 A16 A17 A18 A19 A20 A21 A22 A23" xr:uid="{9A7E9F63-43B8-46EF-8656-0D5E1A7A706A}">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Hospitality</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3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300-000003000000}">
          <x14:formula1>
            <xm:f>'Summary and sign-off'!$A$29:$A$30</xm:f>
          </x14:formula1>
          <xm:sqref>B7:E7</xm:sqref>
        </x14:dataValidation>
        <x14:dataValidation type="decimal" operator="greaterThan" allowBlank="1" showInputMessage="1" showErrorMessage="1" error="This cell must contain a dollar figure" xr:uid="{00000000-0002-0000-0300-000004000000}">
          <x14:formula1>
            <xm:f>'Summary and sign-off'!$A$47</xm:f>
          </x14:formula1>
          <xm:sqref>B11:B24</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pageSetUpPr fitToPage="1"/>
  </sheetPr>
  <dimension ref="A1:M39"/>
  <sheetViews>
    <sheetView zoomScaleNormal="100" workbookViewId="0">
      <selection activeCell="C19" sqref="C19"/>
    </sheetView>
  </sheetViews>
  <sheetFormatPr defaultColWidth="0" defaultRowHeight="12.75" zeroHeight="1" x14ac:dyDescent="0.2"/>
  <cols>
    <col min="1" max="1" width="35.7109375" customWidth="1"/>
    <col min="2" max="2" width="14.28515625" customWidth="1"/>
    <col min="3" max="3" width="71.42578125" customWidth="1"/>
    <col min="4" max="4" width="50" customWidth="1"/>
    <col min="5" max="5" width="21.42578125" customWidth="1"/>
    <col min="6" max="6" width="36.85546875" customWidth="1"/>
    <col min="7" max="10" width="9.140625" hidden="1" customWidth="1"/>
    <col min="11" max="13" width="0" hidden="1" customWidth="1"/>
    <col min="14" max="16384" width="9.140625" hidden="1"/>
  </cols>
  <sheetData>
    <row r="1" spans="1:6" ht="26.25" customHeight="1" x14ac:dyDescent="0.2">
      <c r="A1" s="118" t="s">
        <v>61</v>
      </c>
      <c r="B1" s="118"/>
      <c r="C1" s="118"/>
      <c r="D1" s="118"/>
      <c r="E1" s="118"/>
    </row>
    <row r="2" spans="1:6" ht="21" customHeight="1" x14ac:dyDescent="0.2">
      <c r="A2" s="3" t="s">
        <v>62</v>
      </c>
      <c r="B2" s="116" t="str">
        <f>'Summary and sign-off'!B2:F2</f>
        <v xml:space="preserve">Broadcasting Standards Authority </v>
      </c>
      <c r="C2" s="116"/>
      <c r="D2" s="116"/>
      <c r="E2" s="116"/>
    </row>
    <row r="3" spans="1:6" ht="31.5" x14ac:dyDescent="0.2">
      <c r="A3" s="3" t="s">
        <v>100</v>
      </c>
      <c r="B3" s="116" t="str">
        <f>'Summary and sign-off'!B3:F3</f>
        <v>Stacey Wood</v>
      </c>
      <c r="C3" s="116"/>
      <c r="D3" s="116"/>
      <c r="E3" s="116"/>
    </row>
    <row r="4" spans="1:6" ht="21" customHeight="1" x14ac:dyDescent="0.2">
      <c r="A4" s="3" t="s">
        <v>64</v>
      </c>
      <c r="B4" s="116">
        <f>'Summary and sign-off'!B4:F4</f>
        <v>45839</v>
      </c>
      <c r="C4" s="116"/>
      <c r="D4" s="116"/>
      <c r="E4" s="116"/>
    </row>
    <row r="5" spans="1:6" ht="21" customHeight="1" x14ac:dyDescent="0.2">
      <c r="A5" s="3" t="s">
        <v>65</v>
      </c>
      <c r="B5" s="116">
        <f>'Summary and sign-off'!B5:F5</f>
        <v>46203</v>
      </c>
      <c r="C5" s="116"/>
      <c r="D5" s="116"/>
      <c r="E5" s="116"/>
    </row>
    <row r="6" spans="1:6" ht="21" customHeight="1" x14ac:dyDescent="0.2">
      <c r="A6" s="3" t="s">
        <v>66</v>
      </c>
      <c r="B6" s="115" t="s">
        <v>33</v>
      </c>
      <c r="C6" s="115"/>
      <c r="D6" s="115"/>
      <c r="E6" s="115"/>
      <c r="F6" s="23"/>
    </row>
    <row r="7" spans="1:6" ht="21" customHeight="1" x14ac:dyDescent="0.2">
      <c r="A7" s="3" t="s">
        <v>7</v>
      </c>
      <c r="B7" s="115" t="s">
        <v>35</v>
      </c>
      <c r="C7" s="115"/>
      <c r="D7" s="115"/>
      <c r="E7" s="115"/>
      <c r="F7" s="23"/>
    </row>
    <row r="8" spans="1:6" ht="35.25" customHeight="1" x14ac:dyDescent="0.2">
      <c r="A8" s="121" t="s">
        <v>101</v>
      </c>
      <c r="B8" s="121"/>
      <c r="C8" s="133"/>
      <c r="D8" s="133"/>
      <c r="E8" s="133"/>
    </row>
    <row r="9" spans="1:6" ht="35.25" customHeight="1" x14ac:dyDescent="0.2">
      <c r="A9" s="134" t="s">
        <v>102</v>
      </c>
      <c r="B9" s="135"/>
      <c r="C9" s="135"/>
      <c r="D9" s="135"/>
      <c r="E9" s="135"/>
    </row>
    <row r="10" spans="1:6" ht="27" customHeight="1" x14ac:dyDescent="0.2">
      <c r="A10" s="24" t="s">
        <v>70</v>
      </c>
      <c r="B10" s="24" t="s">
        <v>14</v>
      </c>
      <c r="C10" s="24" t="s">
        <v>103</v>
      </c>
      <c r="D10" s="24" t="s">
        <v>104</v>
      </c>
      <c r="E10" s="24" t="s">
        <v>74</v>
      </c>
      <c r="F10" s="20"/>
    </row>
    <row r="11" spans="1:6" s="2" customFormat="1" hidden="1" x14ac:dyDescent="0.2">
      <c r="A11" s="82"/>
      <c r="B11" s="79"/>
      <c r="C11" s="83"/>
      <c r="D11" s="83"/>
      <c r="E11" s="84"/>
    </row>
    <row r="12" spans="1:6" s="2" customFormat="1" x14ac:dyDescent="0.2">
      <c r="A12" s="100">
        <v>45705</v>
      </c>
      <c r="B12" s="101">
        <v>52.17</v>
      </c>
      <c r="C12" s="105" t="s">
        <v>155</v>
      </c>
      <c r="D12" s="105" t="s">
        <v>134</v>
      </c>
      <c r="E12" s="106" t="s">
        <v>125</v>
      </c>
    </row>
    <row r="13" spans="1:6" s="2" customFormat="1" x14ac:dyDescent="0.2">
      <c r="A13" s="100">
        <v>45789</v>
      </c>
      <c r="B13" s="101">
        <v>2027</v>
      </c>
      <c r="C13" s="105" t="s">
        <v>133</v>
      </c>
      <c r="D13" s="105" t="s">
        <v>128</v>
      </c>
      <c r="E13" s="106" t="s">
        <v>129</v>
      </c>
    </row>
    <row r="14" spans="1:6" s="2" customFormat="1" x14ac:dyDescent="0.2">
      <c r="A14" s="114" t="s">
        <v>154</v>
      </c>
      <c r="B14" s="101">
        <f>38*12</f>
        <v>456</v>
      </c>
      <c r="C14" s="105" t="s">
        <v>135</v>
      </c>
      <c r="D14" s="105" t="s">
        <v>136</v>
      </c>
      <c r="E14" s="106" t="s">
        <v>132</v>
      </c>
    </row>
    <row r="15" spans="1:6" s="2" customFormat="1" x14ac:dyDescent="0.2">
      <c r="A15" s="114"/>
      <c r="B15" s="101"/>
      <c r="C15" s="105"/>
      <c r="D15" s="105"/>
      <c r="E15" s="106"/>
    </row>
    <row r="16" spans="1:6" s="2" customFormat="1" x14ac:dyDescent="0.2">
      <c r="A16" s="100"/>
      <c r="B16" s="101"/>
      <c r="C16" s="105"/>
      <c r="D16" s="105"/>
      <c r="E16" s="106"/>
    </row>
    <row r="17" spans="1:6" s="2" customFormat="1" x14ac:dyDescent="0.2">
      <c r="A17" s="100"/>
      <c r="B17" s="101"/>
      <c r="C17" s="105"/>
      <c r="D17" s="105"/>
      <c r="E17" s="106"/>
    </row>
    <row r="18" spans="1:6" s="2" customFormat="1" x14ac:dyDescent="0.2">
      <c r="A18" s="100"/>
      <c r="B18" s="101"/>
      <c r="C18" s="105"/>
      <c r="D18" s="105"/>
      <c r="E18" s="106"/>
    </row>
    <row r="19" spans="1:6" s="2" customFormat="1" x14ac:dyDescent="0.2">
      <c r="A19" s="100"/>
      <c r="B19" s="101"/>
      <c r="C19" s="105"/>
      <c r="D19" s="105"/>
      <c r="E19" s="106"/>
    </row>
    <row r="20" spans="1:6" s="2" customFormat="1" x14ac:dyDescent="0.2">
      <c r="A20" s="100"/>
      <c r="B20" s="101"/>
      <c r="C20" s="105"/>
      <c r="D20" s="105"/>
      <c r="E20" s="106"/>
    </row>
    <row r="21" spans="1:6" s="2" customFormat="1" x14ac:dyDescent="0.2">
      <c r="A21" s="100"/>
      <c r="B21" s="101"/>
      <c r="C21" s="105"/>
      <c r="D21" s="105"/>
      <c r="E21" s="106"/>
    </row>
    <row r="22" spans="1:6" s="2" customFormat="1" x14ac:dyDescent="0.2">
      <c r="A22" s="104"/>
      <c r="B22" s="101"/>
      <c r="C22" s="105"/>
      <c r="D22" s="105"/>
      <c r="E22" s="106"/>
    </row>
    <row r="23" spans="1:6" s="2" customFormat="1" x14ac:dyDescent="0.2">
      <c r="A23" s="104"/>
      <c r="B23" s="101"/>
      <c r="C23" s="105"/>
      <c r="D23" s="105"/>
      <c r="E23" s="106"/>
    </row>
    <row r="24" spans="1:6" s="2" customFormat="1" hidden="1" x14ac:dyDescent="0.2">
      <c r="A24" s="82"/>
      <c r="B24" s="79"/>
      <c r="C24" s="83"/>
      <c r="D24" s="83"/>
      <c r="E24" s="84"/>
    </row>
    <row r="25" spans="1:6" ht="34.5" customHeight="1" x14ac:dyDescent="0.2">
      <c r="A25" s="39" t="s">
        <v>105</v>
      </c>
      <c r="B25" s="48">
        <f>SUM(B11:B24)</f>
        <v>2535.17</v>
      </c>
      <c r="C25" s="54" t="str">
        <f>IF(SUBTOTAL(3,B11:B24)=SUBTOTAL(103,B11:B24),'Summary and sign-off'!$A$48,'Summary and sign-off'!$A$49)</f>
        <v>Check - there are no hidden rows with data</v>
      </c>
      <c r="D25" s="117" t="str">
        <f>IF('Summary and sign-off'!F59='Summary and sign-off'!F54,'Summary and sign-off'!A51,'Summary and sign-off'!A50)</f>
        <v>Check - each entry provides sufficient information</v>
      </c>
      <c r="E25" s="117"/>
    </row>
    <row r="26" spans="1:6" ht="14.1" customHeight="1" x14ac:dyDescent="0.2">
      <c r="B26" s="17"/>
      <c r="C26" s="17"/>
      <c r="D26" s="17"/>
      <c r="E26" s="17"/>
    </row>
    <row r="27" spans="1:6" x14ac:dyDescent="0.2">
      <c r="A27" s="18" t="s">
        <v>106</v>
      </c>
      <c r="B27" s="17"/>
      <c r="C27" s="17"/>
      <c r="D27" s="17"/>
      <c r="E27" s="17"/>
    </row>
    <row r="28" spans="1:6" ht="12.6" customHeight="1" x14ac:dyDescent="0.2">
      <c r="A28" s="20" t="s">
        <v>84</v>
      </c>
      <c r="B28" s="17"/>
      <c r="C28" s="17"/>
      <c r="D28" s="17"/>
      <c r="E28" s="17"/>
    </row>
    <row r="29" spans="1:6" x14ac:dyDescent="0.2">
      <c r="A29" s="20" t="s">
        <v>31</v>
      </c>
      <c r="B29" s="19"/>
      <c r="C29" s="17"/>
      <c r="D29" s="17"/>
      <c r="E29" s="17"/>
      <c r="F29" s="17"/>
    </row>
    <row r="30" spans="1:6" x14ac:dyDescent="0.2">
      <c r="A30" s="20" t="s">
        <v>98</v>
      </c>
      <c r="C30" s="17"/>
      <c r="D30" s="17"/>
      <c r="E30" s="17"/>
      <c r="F30" s="17"/>
    </row>
    <row r="31" spans="1:6" ht="12.75" customHeight="1" x14ac:dyDescent="0.2">
      <c r="A31" s="20" t="s">
        <v>99</v>
      </c>
      <c r="B31" s="25"/>
      <c r="C31" s="22"/>
      <c r="D31" s="22"/>
      <c r="E31" s="22"/>
      <c r="F31" s="22"/>
    </row>
    <row r="32" spans="1:6" x14ac:dyDescent="0.2">
      <c r="B32" s="26"/>
      <c r="C32" s="17"/>
      <c r="D32" s="17"/>
      <c r="E32" s="17"/>
    </row>
    <row r="33" spans="1:5" hidden="1" x14ac:dyDescent="0.2">
      <c r="A33" s="17"/>
      <c r="B33" s="17"/>
      <c r="C33" s="17"/>
      <c r="D33" s="17"/>
    </row>
    <row r="34" spans="1:5" ht="12.75" hidden="1" customHeight="1" x14ac:dyDescent="0.2"/>
    <row r="35" spans="1:5" hidden="1" x14ac:dyDescent="0.2">
      <c r="A35" s="17"/>
      <c r="B35" s="17"/>
      <c r="C35" s="17"/>
      <c r="D35" s="17"/>
      <c r="E35" s="17"/>
    </row>
    <row r="36" spans="1:5" hidden="1" x14ac:dyDescent="0.2">
      <c r="A36" s="17"/>
      <c r="B36" s="17"/>
      <c r="C36" s="17"/>
      <c r="D36" s="17"/>
      <c r="E36" s="17"/>
    </row>
    <row r="37" spans="1:5" hidden="1" x14ac:dyDescent="0.2">
      <c r="A37" s="17"/>
      <c r="B37" s="17"/>
      <c r="C37" s="17"/>
      <c r="D37" s="17"/>
      <c r="E37" s="17"/>
    </row>
    <row r="38" spans="1:5" hidden="1" x14ac:dyDescent="0.2">
      <c r="A38" s="17"/>
      <c r="B38" s="17"/>
      <c r="C38" s="17"/>
      <c r="D38" s="17"/>
      <c r="E38" s="17"/>
    </row>
    <row r="39" spans="1:5" hidden="1" x14ac:dyDescent="0.2">
      <c r="A39" s="17"/>
      <c r="B39" s="17"/>
      <c r="C39" s="17"/>
      <c r="D39" s="17"/>
      <c r="E39" s="17"/>
    </row>
  </sheetData>
  <sheetProtection sheet="1" formatCells="0" insertRows="0" deleteRows="0"/>
  <mergeCells count="10">
    <mergeCell ref="D25:E25"/>
    <mergeCell ref="B6:E6"/>
    <mergeCell ref="B5:E5"/>
    <mergeCell ref="B7:E7"/>
    <mergeCell ref="A1:E1"/>
    <mergeCell ref="B2:E2"/>
    <mergeCell ref="B3:E3"/>
    <mergeCell ref="B4:E4"/>
    <mergeCell ref="A9:E9"/>
    <mergeCell ref="A8:E8"/>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24" xr:uid="{00000000-0002-0000-04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4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A15 A14 A16 A17 A18 A19 A20 A21 A22 A23" xr:uid="{687D4BD6-8F5F-4681-B352-360D3908846F}">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All other expenses</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4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400-000003000000}">
          <x14:formula1>
            <xm:f>'Summary and sign-off'!$A$29:$A$30</xm:f>
          </x14:formula1>
          <xm:sqref>B7:E7</xm:sqref>
        </x14:dataValidation>
        <x14:dataValidation type="decimal" operator="greaterThan" allowBlank="1" showInputMessage="1" showErrorMessage="1" error="This cell must contain a dollar figure" xr:uid="{00000000-0002-0000-0400-000004000000}">
          <x14:formula1>
            <xm:f>'Summary and sign-off'!$A$47</xm:f>
          </x14:formula1>
          <xm:sqref>B11:B12 B14:B24</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249977111117893"/>
    <pageSetUpPr fitToPage="1"/>
  </sheetPr>
  <dimension ref="A1:J45"/>
  <sheetViews>
    <sheetView topLeftCell="A6" zoomScaleNormal="100" workbookViewId="0">
      <selection activeCell="D15" sqref="D15"/>
    </sheetView>
  </sheetViews>
  <sheetFormatPr defaultColWidth="0" defaultRowHeight="12.75" zeroHeight="1" x14ac:dyDescent="0.2"/>
  <cols>
    <col min="1" max="1" width="35.7109375" customWidth="1"/>
    <col min="2" max="2" width="46.85546875" customWidth="1"/>
    <col min="3" max="3" width="22.140625" customWidth="1"/>
    <col min="4" max="4" width="25.42578125" customWidth="1"/>
    <col min="5" max="6" width="35.7109375" customWidth="1"/>
    <col min="7" max="7" width="38" customWidth="1"/>
    <col min="8" max="10" width="9.140625" hidden="1" customWidth="1"/>
    <col min="11" max="15" width="0" hidden="1" customWidth="1"/>
  </cols>
  <sheetData>
    <row r="1" spans="1:6" ht="26.25" customHeight="1" x14ac:dyDescent="0.2">
      <c r="A1" s="118" t="s">
        <v>107</v>
      </c>
      <c r="B1" s="118"/>
      <c r="C1" s="118"/>
      <c r="D1" s="118"/>
      <c r="E1" s="118"/>
      <c r="F1" s="118"/>
    </row>
    <row r="2" spans="1:6" ht="21" customHeight="1" x14ac:dyDescent="0.2">
      <c r="A2" s="3" t="s">
        <v>62</v>
      </c>
      <c r="B2" s="116" t="str">
        <f>'Summary and sign-off'!B2:F2</f>
        <v xml:space="preserve">Broadcasting Standards Authority </v>
      </c>
      <c r="C2" s="116"/>
      <c r="D2" s="116"/>
      <c r="E2" s="116"/>
      <c r="F2" s="116"/>
    </row>
    <row r="3" spans="1:6" ht="31.5" x14ac:dyDescent="0.2">
      <c r="A3" s="3" t="s">
        <v>63</v>
      </c>
      <c r="B3" s="116" t="str">
        <f>'Summary and sign-off'!B3:F3</f>
        <v>Stacey Wood</v>
      </c>
      <c r="C3" s="116"/>
      <c r="D3" s="116"/>
      <c r="E3" s="116"/>
      <c r="F3" s="116"/>
    </row>
    <row r="4" spans="1:6" ht="21" customHeight="1" x14ac:dyDescent="0.2">
      <c r="A4" s="3" t="s">
        <v>64</v>
      </c>
      <c r="B4" s="116">
        <f>'Summary and sign-off'!B4:F4</f>
        <v>45839</v>
      </c>
      <c r="C4" s="116"/>
      <c r="D4" s="116"/>
      <c r="E4" s="116"/>
      <c r="F4" s="116"/>
    </row>
    <row r="5" spans="1:6" ht="21" customHeight="1" x14ac:dyDescent="0.2">
      <c r="A5" s="3" t="s">
        <v>65</v>
      </c>
      <c r="B5" s="116">
        <f>'Summary and sign-off'!B5:F5</f>
        <v>46203</v>
      </c>
      <c r="C5" s="116"/>
      <c r="D5" s="116"/>
      <c r="E5" s="116"/>
      <c r="F5" s="116"/>
    </row>
    <row r="6" spans="1:6" ht="21" customHeight="1" x14ac:dyDescent="0.2">
      <c r="A6" s="3" t="s">
        <v>108</v>
      </c>
      <c r="B6" s="115" t="s">
        <v>32</v>
      </c>
      <c r="C6" s="115"/>
      <c r="D6" s="115"/>
      <c r="E6" s="115"/>
      <c r="F6" s="115"/>
    </row>
    <row r="7" spans="1:6" ht="21" customHeight="1" x14ac:dyDescent="0.2">
      <c r="A7" s="3" t="s">
        <v>7</v>
      </c>
      <c r="B7" s="115" t="s">
        <v>35</v>
      </c>
      <c r="C7" s="115"/>
      <c r="D7" s="115"/>
      <c r="E7" s="115"/>
      <c r="F7" s="115"/>
    </row>
    <row r="8" spans="1:6" ht="36" customHeight="1" x14ac:dyDescent="0.2">
      <c r="A8" s="121" t="s">
        <v>109</v>
      </c>
      <c r="B8" s="121"/>
      <c r="C8" s="121"/>
      <c r="D8" s="121"/>
      <c r="E8" s="121"/>
      <c r="F8" s="121"/>
    </row>
    <row r="9" spans="1:6" ht="36" customHeight="1" x14ac:dyDescent="0.2">
      <c r="A9" s="134" t="s">
        <v>110</v>
      </c>
      <c r="B9" s="135"/>
      <c r="C9" s="135"/>
      <c r="D9" s="135"/>
      <c r="E9" s="135"/>
      <c r="F9" s="135"/>
    </row>
    <row r="10" spans="1:6" ht="39" customHeight="1" x14ac:dyDescent="0.2">
      <c r="A10" s="24" t="s">
        <v>70</v>
      </c>
      <c r="B10" s="95" t="s">
        <v>111</v>
      </c>
      <c r="C10" s="95" t="s">
        <v>112</v>
      </c>
      <c r="D10" s="95" t="s">
        <v>113</v>
      </c>
      <c r="E10" s="95" t="s">
        <v>114</v>
      </c>
      <c r="F10" s="95" t="s">
        <v>115</v>
      </c>
    </row>
    <row r="11" spans="1:6" s="2" customFormat="1" ht="25.5" x14ac:dyDescent="0.2">
      <c r="A11" s="112" t="s">
        <v>156</v>
      </c>
      <c r="B11" s="107" t="s">
        <v>170</v>
      </c>
      <c r="C11" s="107" t="s">
        <v>48</v>
      </c>
      <c r="D11" s="105" t="s">
        <v>171</v>
      </c>
      <c r="E11" s="109" t="s">
        <v>44</v>
      </c>
      <c r="F11" s="110" t="s">
        <v>169</v>
      </c>
    </row>
    <row r="12" spans="1:6" s="2" customFormat="1" ht="25.5" x14ac:dyDescent="0.2">
      <c r="A12" s="112" t="s">
        <v>157</v>
      </c>
      <c r="B12" s="107" t="s">
        <v>165</v>
      </c>
      <c r="C12" s="107" t="s">
        <v>48</v>
      </c>
      <c r="D12" s="105" t="s">
        <v>167</v>
      </c>
      <c r="E12" s="109" t="s">
        <v>42</v>
      </c>
      <c r="F12" s="106" t="s">
        <v>164</v>
      </c>
    </row>
    <row r="13" spans="1:6" s="2" customFormat="1" ht="38.25" x14ac:dyDescent="0.2">
      <c r="A13" s="112" t="s">
        <v>158</v>
      </c>
      <c r="B13" s="107" t="s">
        <v>160</v>
      </c>
      <c r="C13" s="107" t="s">
        <v>48</v>
      </c>
      <c r="D13" s="105" t="s">
        <v>161</v>
      </c>
      <c r="E13" s="109" t="s">
        <v>47</v>
      </c>
      <c r="F13" s="110" t="s">
        <v>163</v>
      </c>
    </row>
    <row r="14" spans="1:6" s="2" customFormat="1" x14ac:dyDescent="0.2">
      <c r="A14" s="112" t="s">
        <v>159</v>
      </c>
      <c r="B14" s="107" t="s">
        <v>166</v>
      </c>
      <c r="C14" s="107" t="s">
        <v>48</v>
      </c>
      <c r="D14" s="105" t="s">
        <v>162</v>
      </c>
      <c r="E14" s="109" t="s">
        <v>43</v>
      </c>
      <c r="F14" s="110" t="s">
        <v>163</v>
      </c>
    </row>
    <row r="15" spans="1:6" s="2" customFormat="1" x14ac:dyDescent="0.2">
      <c r="A15" s="100"/>
      <c r="B15" s="107"/>
      <c r="C15" s="108"/>
      <c r="D15" s="107"/>
      <c r="E15" s="109"/>
      <c r="F15" s="110"/>
    </row>
    <row r="16" spans="1:6" s="2" customFormat="1" x14ac:dyDescent="0.2">
      <c r="A16" s="100"/>
      <c r="B16" s="107"/>
      <c r="C16" s="108"/>
      <c r="D16" s="107"/>
      <c r="E16" s="109"/>
      <c r="F16" s="110"/>
    </row>
    <row r="17" spans="1:7" s="2" customFormat="1" x14ac:dyDescent="0.2">
      <c r="A17" s="100"/>
      <c r="B17" s="107"/>
      <c r="C17" s="108"/>
      <c r="D17" s="107"/>
      <c r="E17" s="109"/>
      <c r="F17" s="110"/>
    </row>
    <row r="18" spans="1:7" s="2" customFormat="1" x14ac:dyDescent="0.2">
      <c r="A18" s="100"/>
      <c r="B18" s="107"/>
      <c r="C18" s="108"/>
      <c r="D18" s="107"/>
      <c r="E18" s="109"/>
      <c r="F18" s="110"/>
    </row>
    <row r="19" spans="1:7" s="2" customFormat="1" x14ac:dyDescent="0.2">
      <c r="A19" s="100"/>
      <c r="B19" s="107"/>
      <c r="C19" s="108"/>
      <c r="D19" s="107"/>
      <c r="E19" s="109"/>
      <c r="F19" s="110"/>
    </row>
    <row r="20" spans="1:7" s="2" customFormat="1" x14ac:dyDescent="0.2">
      <c r="A20" s="100"/>
      <c r="B20" s="107"/>
      <c r="C20" s="108"/>
      <c r="D20" s="107"/>
      <c r="E20" s="109"/>
      <c r="F20" s="110"/>
    </row>
    <row r="21" spans="1:7" s="2" customFormat="1" x14ac:dyDescent="0.2">
      <c r="A21" s="100"/>
      <c r="B21" s="107"/>
      <c r="C21" s="108"/>
      <c r="D21" s="107"/>
      <c r="E21" s="109"/>
      <c r="F21" s="110"/>
    </row>
    <row r="22" spans="1:7" s="2" customFormat="1" x14ac:dyDescent="0.2">
      <c r="A22" s="100"/>
      <c r="B22" s="107"/>
      <c r="C22" s="108"/>
      <c r="D22" s="107"/>
      <c r="E22" s="109"/>
      <c r="F22" s="110"/>
    </row>
    <row r="23" spans="1:7" s="2" customFormat="1" x14ac:dyDescent="0.2">
      <c r="A23" s="100"/>
      <c r="B23" s="107"/>
      <c r="C23" s="108"/>
      <c r="D23" s="107"/>
      <c r="E23" s="109"/>
      <c r="F23" s="110"/>
    </row>
    <row r="24" spans="1:7" s="2" customFormat="1" hidden="1" x14ac:dyDescent="0.2">
      <c r="A24" s="78"/>
      <c r="B24" s="83"/>
      <c r="C24" s="85"/>
      <c r="D24" s="83"/>
      <c r="E24" s="86"/>
      <c r="F24" s="84"/>
    </row>
    <row r="25" spans="1:7" ht="34.5" customHeight="1" x14ac:dyDescent="0.2">
      <c r="A25" s="96" t="s">
        <v>116</v>
      </c>
      <c r="B25" s="97" t="s">
        <v>117</v>
      </c>
      <c r="C25" s="98">
        <f>C26+C27</f>
        <v>4</v>
      </c>
      <c r="D25" s="99" t="str">
        <f>IF(SUBTOTAL(3,C11:C24)=SUBTOTAL(103,C11:C24),'Summary and sign-off'!$A$48,'Summary and sign-off'!$A$49)</f>
        <v>Check - there are no hidden rows with data</v>
      </c>
      <c r="E25" s="117" t="str">
        <f>IF('Summary and sign-off'!F60='Summary and sign-off'!F54,'Summary and sign-off'!A52,'Summary and sign-off'!A50)</f>
        <v>Check - each entry provides sufficient information</v>
      </c>
      <c r="F25" s="117"/>
      <c r="G25" s="2"/>
    </row>
    <row r="26" spans="1:7" ht="25.5" customHeight="1" x14ac:dyDescent="0.25">
      <c r="A26" s="40"/>
      <c r="B26" s="41" t="s">
        <v>48</v>
      </c>
      <c r="C26" s="42">
        <f>COUNTIF(C11:C24,'Summary and sign-off'!A45)</f>
        <v>4</v>
      </c>
      <c r="D26" s="14"/>
      <c r="E26" s="15"/>
      <c r="F26" s="16"/>
    </row>
    <row r="27" spans="1:7" ht="25.5" customHeight="1" x14ac:dyDescent="0.25">
      <c r="A27" s="40"/>
      <c r="B27" s="41" t="s">
        <v>49</v>
      </c>
      <c r="C27" s="42">
        <f>COUNTIF(C11:C24,'Summary and sign-off'!A46)</f>
        <v>0</v>
      </c>
      <c r="D27" s="14"/>
      <c r="E27" s="15"/>
      <c r="F27" s="16"/>
    </row>
    <row r="28" spans="1:7" x14ac:dyDescent="0.2">
      <c r="A28" s="17"/>
      <c r="B28" s="18"/>
      <c r="C28" s="17"/>
      <c r="D28" s="19"/>
      <c r="E28" s="19"/>
      <c r="F28" s="17"/>
    </row>
    <row r="29" spans="1:7" x14ac:dyDescent="0.2">
      <c r="A29" s="18" t="s">
        <v>106</v>
      </c>
      <c r="B29" s="18"/>
      <c r="C29" s="18"/>
      <c r="D29" s="18"/>
      <c r="E29" s="18"/>
      <c r="F29" s="18"/>
    </row>
    <row r="30" spans="1:7" ht="12.6" customHeight="1" x14ac:dyDescent="0.2">
      <c r="A30" s="20" t="s">
        <v>84</v>
      </c>
      <c r="B30" s="17"/>
      <c r="C30" s="17"/>
      <c r="D30" s="17"/>
      <c r="E30" s="17"/>
    </row>
    <row r="31" spans="1:7" x14ac:dyDescent="0.2">
      <c r="A31" s="20" t="s">
        <v>31</v>
      </c>
      <c r="B31" s="19"/>
      <c r="C31" s="17"/>
      <c r="D31" s="17"/>
      <c r="E31" s="17"/>
      <c r="F31" s="17"/>
    </row>
    <row r="32" spans="1:7" x14ac:dyDescent="0.2">
      <c r="A32" s="20" t="s">
        <v>118</v>
      </c>
      <c r="B32" s="21"/>
      <c r="C32" s="21"/>
      <c r="D32" s="21"/>
      <c r="E32" s="21"/>
      <c r="F32" s="21"/>
    </row>
    <row r="33" spans="1:6" ht="12.75" customHeight="1" x14ac:dyDescent="0.2">
      <c r="A33" s="20" t="s">
        <v>119</v>
      </c>
      <c r="B33" s="17"/>
      <c r="C33" s="17"/>
      <c r="D33" s="17"/>
      <c r="E33" s="17"/>
      <c r="F33" s="17"/>
    </row>
    <row r="34" spans="1:6" ht="12.95" customHeight="1" x14ac:dyDescent="0.2">
      <c r="A34" s="20" t="s">
        <v>120</v>
      </c>
      <c r="B34" s="17"/>
      <c r="C34" s="17"/>
      <c r="D34" s="17"/>
      <c r="E34" s="17"/>
      <c r="F34" s="17"/>
    </row>
    <row r="35" spans="1:6" x14ac:dyDescent="0.2">
      <c r="A35" s="20" t="s">
        <v>121</v>
      </c>
      <c r="C35" s="17"/>
      <c r="D35" s="17"/>
      <c r="E35" s="17"/>
      <c r="F35" s="17"/>
    </row>
    <row r="36" spans="1:6" ht="12.75" customHeight="1" x14ac:dyDescent="0.2">
      <c r="A36" s="20" t="s">
        <v>99</v>
      </c>
      <c r="B36" s="20"/>
      <c r="C36" s="22"/>
      <c r="D36" s="22"/>
      <c r="E36" s="22"/>
      <c r="F36" s="22"/>
    </row>
    <row r="37" spans="1:6" ht="12.75" customHeight="1" x14ac:dyDescent="0.2">
      <c r="A37" s="20"/>
      <c r="B37" s="20"/>
      <c r="C37" s="22"/>
      <c r="D37" s="22"/>
      <c r="E37" s="22"/>
      <c r="F37" s="22"/>
    </row>
    <row r="38" spans="1:6" ht="12.75" hidden="1" customHeight="1" x14ac:dyDescent="0.2">
      <c r="A38" s="20"/>
      <c r="B38" s="20"/>
      <c r="C38" s="22"/>
      <c r="D38" s="22"/>
      <c r="E38" s="22"/>
      <c r="F38" s="22"/>
    </row>
    <row r="41" spans="1:6" hidden="1" x14ac:dyDescent="0.2">
      <c r="A41" s="18"/>
      <c r="B41" s="18"/>
      <c r="C41" s="18"/>
      <c r="D41" s="18"/>
      <c r="E41" s="18"/>
      <c r="F41" s="18"/>
    </row>
    <row r="42" spans="1:6" hidden="1" x14ac:dyDescent="0.2">
      <c r="A42" s="18"/>
      <c r="B42" s="18"/>
      <c r="C42" s="18"/>
      <c r="D42" s="18"/>
      <c r="E42" s="18"/>
      <c r="F42" s="18"/>
    </row>
    <row r="43" spans="1:6" hidden="1" x14ac:dyDescent="0.2">
      <c r="A43" s="18"/>
      <c r="B43" s="18"/>
      <c r="C43" s="18"/>
      <c r="D43" s="18"/>
      <c r="E43" s="18"/>
      <c r="F43" s="18"/>
    </row>
    <row r="44" spans="1:6" hidden="1" x14ac:dyDescent="0.2">
      <c r="A44" s="18"/>
      <c r="B44" s="18"/>
      <c r="C44" s="18"/>
      <c r="D44" s="18"/>
      <c r="E44" s="18"/>
      <c r="F44" s="18"/>
    </row>
    <row r="45" spans="1:6" hidden="1" x14ac:dyDescent="0.2">
      <c r="A45" s="18"/>
      <c r="B45" s="18"/>
      <c r="C45" s="18"/>
      <c r="D45" s="18"/>
      <c r="E45" s="18"/>
      <c r="F45" s="18"/>
    </row>
  </sheetData>
  <sheetProtection sheet="1" formatCells="0" insertRows="0" deleteRows="0"/>
  <dataConsolidate/>
  <mergeCells count="10">
    <mergeCell ref="E25:F25"/>
    <mergeCell ref="A8:F8"/>
    <mergeCell ref="A1:F1"/>
    <mergeCell ref="A9:F9"/>
    <mergeCell ref="B2:F2"/>
    <mergeCell ref="B3:F3"/>
    <mergeCell ref="B4:F4"/>
    <mergeCell ref="B7:F7"/>
    <mergeCell ref="B5:F5"/>
    <mergeCell ref="B6:F6"/>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24" xr:uid="{00000000-0002-0000-05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5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A13 A14 A15 A16 A17 A18 A19 A20 A21 A22 A23" xr:uid="{E2AC63DE-68EE-4701-85B3-49225E7647B2}">
      <formula1>$B$4</formula1>
      <formula2>$B$5</formula2>
    </dataValidation>
  </dataValidations>
  <printOptions gridLines="1"/>
  <pageMargins left="0.70866141732283472" right="0.70866141732283472" top="0.74803149606299213" bottom="0.74803149606299213" header="0.31496062992125984" footer="0.31496062992125984"/>
  <pageSetup paperSize="9" scale="66" fitToHeight="0" orientation="landscape" r:id="rId1"/>
  <headerFooter alignWithMargins="0">
    <oddFooter>&amp;LCE Expense Disclosure Workbook 2018&amp;RWorksheet - Gifts and benefits</oddFooter>
  </headerFooter>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error="Use the drop down list (at the right of the cell)" xr:uid="{00000000-0002-0000-0500-000002000000}">
          <x14:formula1>
            <xm:f>'Summary and sign-off'!$A$45:$A$46</xm:f>
          </x14:formula1>
          <xm:sqref>C11:C24</xm:sqref>
        </x14:dataValidation>
        <x14:dataValidation type="list" errorStyle="information" operator="greaterThan" allowBlank="1" showInputMessage="1" prompt="Provide specific $ value if possible" xr:uid="{00000000-0002-0000-0500-000003000000}">
          <x14:formula1>
            <xm:f>'Summary and sign-off'!$A$39:$A$44</xm:f>
          </x14:formula1>
          <xm:sqref>E11:E24</xm:sqref>
        </x14:dataValidation>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500-000004000000}">
          <x14:formula1>
            <xm:f>'Summary and sign-off'!$A$27:$A$28</xm:f>
          </x14:formula1>
          <xm:sqref>B6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500-000005000000}">
          <x14:formula1>
            <xm:f>'Summary and sign-off'!$A$29:$A$30</xm:f>
          </x14:formula1>
          <xm:sqref>B7:F7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524B04C648E764A984F76C52BE781B2" ma:contentTypeVersion="17" ma:contentTypeDescription="Create a new document." ma:contentTypeScope="" ma:versionID="d0a23364eb7ae016f2447567108e61fd">
  <xsd:schema xmlns:xsd="http://www.w3.org/2001/XMLSchema" xmlns:xs="http://www.w3.org/2001/XMLSchema" xmlns:p="http://schemas.microsoft.com/office/2006/metadata/properties" xmlns:ns2="7ca2457e-7669-4553-a1f5-ce7cb31d1638" xmlns:ns3="056abdbd-3034-446f-8621-38106bf269b2" targetNamespace="http://schemas.microsoft.com/office/2006/metadata/properties" ma:root="true" ma:fieldsID="6d1fcd59e57f6d98314916755a287d92" ns2:_="" ns3:_="">
    <xsd:import namespace="7ca2457e-7669-4553-a1f5-ce7cb31d1638"/>
    <xsd:import namespace="056abdbd-3034-446f-8621-38106bf269b2"/>
    <xsd:element name="properties">
      <xsd:complexType>
        <xsd:sequence>
          <xsd:element name="documentManagement">
            <xsd:complexType>
              <xsd:all>
                <xsd:element ref="ns2:MediaServiceMetadata" minOccurs="0"/>
                <xsd:element ref="ns2:MediaServiceFastMetadata" minOccurs="0"/>
                <xsd:element ref="ns2:MediaServiceDateTaken"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a2457e-7669-4553-a1f5-ce7cb31d163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faeff6f9-52b8-4fa4-b1c0-6291baa31f3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Location" ma:index="23" nillable="true" ma:displayName="Location" ma:indexed="true" ma:internalName="MediaServiceLocation"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56abdbd-3034-446f-8621-38106bf269b2"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5dfbe90f-3c33-4556-ba80-dd3ddf5515e5}" ma:internalName="TaxCatchAll" ma:showField="CatchAllData" ma:web="056abdbd-3034-446f-8621-38106bf269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ca2457e-7669-4553-a1f5-ce7cb31d1638">
      <Terms xmlns="http://schemas.microsoft.com/office/infopath/2007/PartnerControls"/>
    </lcf76f155ced4ddcb4097134ff3c332f>
    <TaxCatchAll xmlns="056abdbd-3034-446f-8621-38106bf269b2" xsi:nil="true"/>
    <SharedWithUsers xmlns="056abdbd-3034-446f-8621-38106bf269b2">
      <UserInfo>
        <DisplayName>Ken Smart</DisplayName>
        <AccountId>87</AccountId>
        <AccountType/>
      </UserInfo>
      <UserInfo>
        <DisplayName>Nehalkumar patel</DisplayName>
        <AccountId>157</AccountId>
        <AccountType/>
      </UserInfo>
    </SharedWithUsers>
  </documentManagement>
</p:properties>
</file>

<file path=customXml/itemProps1.xml><?xml version="1.0" encoding="utf-8"?>
<ds:datastoreItem xmlns:ds="http://schemas.openxmlformats.org/officeDocument/2006/customXml" ds:itemID="{FD98ADCA-B4C0-4FDE-BBF6-410D0286391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a2457e-7669-4553-a1f5-ce7cb31d1638"/>
    <ds:schemaRef ds:uri="056abdbd-3034-446f-8621-38106bf269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C6A401E-B983-48F3-ADF0-8594D7EE483B}">
  <ds:schemaRefs>
    <ds:schemaRef ds:uri="http://schemas.microsoft.com/sharepoint/v3/contenttype/forms"/>
  </ds:schemaRefs>
</ds:datastoreItem>
</file>

<file path=customXml/itemProps3.xml><?xml version="1.0" encoding="utf-8"?>
<ds:datastoreItem xmlns:ds="http://schemas.openxmlformats.org/officeDocument/2006/customXml" ds:itemID="{F579D7F4-D0D7-4BCB-BBEA-E7C37A64913E}">
  <ds:schemaRefs>
    <ds:schemaRef ds:uri="http://purl.org/dc/elements/1.1/"/>
    <ds:schemaRef ds:uri="http://schemas.openxmlformats.org/package/2006/metadata/core-properties"/>
    <ds:schemaRef ds:uri="http://purl.org/dc/terms/"/>
    <ds:schemaRef ds:uri="http://schemas.microsoft.com/office/2006/metadata/properties"/>
    <ds:schemaRef ds:uri="http://www.w3.org/XML/1998/namespace"/>
    <ds:schemaRef ds:uri="http://schemas.microsoft.com/office/2006/documentManagement/types"/>
    <ds:schemaRef ds:uri="http://purl.org/dc/dcmitype/"/>
    <ds:schemaRef ds:uri="http://schemas.microsoft.com/office/infopath/2007/PartnerControls"/>
    <ds:schemaRef ds:uri="056abdbd-3034-446f-8621-38106bf269b2"/>
    <ds:schemaRef ds:uri="7ca2457e-7669-4553-a1f5-ce7cb31d163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Summary and sign-off</vt:lpstr>
      <vt:lpstr>Travel</vt:lpstr>
      <vt:lpstr>Hospitality</vt:lpstr>
      <vt:lpstr>All other expenses</vt:lpstr>
      <vt:lpstr>Gifts and benefits</vt:lpstr>
      <vt:lpstr>'All other expenses'!Print_Area</vt:lpstr>
      <vt:lpstr>'Gifts and benefits'!Print_Area</vt:lpstr>
      <vt:lpstr>Hospitality!Print_Area</vt:lpstr>
      <vt:lpstr>'Summary and sign-off'!Print_Area</vt:lpstr>
      <vt:lpstr>Travel!Print_Area</vt:lpstr>
    </vt:vector>
  </TitlesOfParts>
  <Manager/>
  <Company>SSC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CE-Expense-Disclosure-Workbook-2018</dc:title>
  <dc:subject/>
  <dc:creator>mortensenm</dc:creator>
  <cp:keywords/>
  <dc:description>Version 7 - for review by SIT - ready 2/10/18</dc:description>
  <cp:lastModifiedBy>Rebecca Morgan</cp:lastModifiedBy>
  <cp:revision/>
  <dcterms:created xsi:type="dcterms:W3CDTF">2010-10-17T20:59:02Z</dcterms:created>
  <dcterms:modified xsi:type="dcterms:W3CDTF">2026-07-26T22:41:02Z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0x0101004524B04C648E764A984F76C52BE781B2</vt:lpwstr>
  </property>
  <property fmtid="{D5CDD505-2E9C-101B-9397-08002B2CF9AE}" pid="3" name="Modified_x0020_By">
    <vt:lpwstr/>
  </property>
  <property fmtid="{D5CDD505-2E9C-101B-9397-08002B2CF9AE}" pid="4" name="Created By">
    <vt:lpwstr/>
  </property>
  <property fmtid="{D5CDD505-2E9C-101B-9397-08002B2CF9AE}" pid="5" name="Modified By">
    <vt:lpwstr/>
  </property>
  <property fmtid="{D5CDD505-2E9C-101B-9397-08002B2CF9AE}" pid="6" name="Created_x0020_By">
    <vt:lpwstr/>
  </property>
  <property fmtid="{D5CDD505-2E9C-101B-9397-08002B2CF9AE}" pid="7" name="AuthorIds_UIVersion_3585">
    <vt:lpwstr>122</vt:lpwstr>
  </property>
  <property fmtid="{D5CDD505-2E9C-101B-9397-08002B2CF9AE}" pid="8" name="AuthorIds_UIVersion_3587">
    <vt:lpwstr>122</vt:lpwstr>
  </property>
  <property fmtid="{D5CDD505-2E9C-101B-9397-08002B2CF9AE}" pid="9" name="_dlc_DocIdItemGuid">
    <vt:lpwstr>a8a4f21a-863d-4623-8308-1d8e1a69ec25</vt:lpwstr>
  </property>
  <property fmtid="{D5CDD505-2E9C-101B-9397-08002B2CF9AE}" pid="10" name="SharedWithUsers">
    <vt:lpwstr>87;#Ken Smart;#157;#Nehalkumar patel</vt:lpwstr>
  </property>
  <property fmtid="{D5CDD505-2E9C-101B-9397-08002B2CF9AE}" pid="11" name="MediaServiceImageTags">
    <vt:lpwstr/>
  </property>
</Properties>
</file>